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730" windowHeight="8865"/>
  </bookViews>
  <sheets>
    <sheet name="Доходы" sheetId="2" r:id="rId1"/>
  </sheets>
  <definedNames>
    <definedName name="_xlnm.Print_Titles" localSheetId="0">Доходы!$11:$13</definedName>
    <definedName name="_xlnm.Print_Area" localSheetId="0">Доходы!$A$1:$E$98</definedName>
  </definedNames>
  <calcPr calcId="124519"/>
</workbook>
</file>

<file path=xl/calcChain.xml><?xml version="1.0" encoding="utf-8"?>
<calcChain xmlns="http://schemas.openxmlformats.org/spreadsheetml/2006/main">
  <c r="D32" i="2"/>
  <c r="D91"/>
  <c r="C91"/>
  <c r="E94"/>
  <c r="D85"/>
  <c r="D71" s="1"/>
  <c r="C85"/>
  <c r="D75"/>
  <c r="E80"/>
  <c r="C75"/>
  <c r="C71" s="1"/>
  <c r="E82"/>
  <c r="E81"/>
  <c r="D52"/>
  <c r="C52"/>
  <c r="E57"/>
  <c r="D47"/>
  <c r="C47"/>
  <c r="C32"/>
  <c r="C16" s="1"/>
  <c r="C14" s="1"/>
  <c r="D21"/>
  <c r="C21"/>
  <c r="E48"/>
  <c r="E35"/>
  <c r="D16" l="1"/>
  <c r="D14" s="1"/>
  <c r="E14" s="1"/>
  <c r="E16"/>
  <c r="E17"/>
  <c r="E18"/>
  <c r="E19"/>
  <c r="E20"/>
  <c r="E21"/>
  <c r="E22"/>
  <c r="E23"/>
  <c r="E25"/>
  <c r="E26"/>
  <c r="E27"/>
  <c r="E28"/>
  <c r="E29"/>
  <c r="E30"/>
  <c r="E31"/>
  <c r="E32"/>
  <c r="E33"/>
  <c r="E34"/>
  <c r="E36"/>
  <c r="E37"/>
  <c r="E38"/>
  <c r="E39"/>
  <c r="E40"/>
  <c r="E41"/>
  <c r="E42"/>
  <c r="E43"/>
  <c r="E44"/>
  <c r="E45"/>
  <c r="E46"/>
  <c r="E47"/>
  <c r="E49"/>
  <c r="E50"/>
  <c r="E51"/>
  <c r="E52"/>
  <c r="E53"/>
  <c r="E54"/>
  <c r="E55"/>
  <c r="E56"/>
  <c r="E58"/>
  <c r="E59"/>
  <c r="E60"/>
  <c r="E61"/>
  <c r="E62"/>
  <c r="E63"/>
  <c r="E64"/>
  <c r="E65"/>
  <c r="E66"/>
  <c r="E70"/>
  <c r="E71"/>
  <c r="E72"/>
  <c r="E73"/>
  <c r="E74"/>
  <c r="E75"/>
  <c r="E76"/>
  <c r="E79"/>
  <c r="E83"/>
  <c r="E84"/>
  <c r="E85"/>
  <c r="E86"/>
  <c r="E87"/>
  <c r="E88"/>
  <c r="E89"/>
  <c r="E90"/>
  <c r="E91"/>
  <c r="E92"/>
  <c r="E93"/>
  <c r="E95"/>
  <c r="E96"/>
  <c r="E97"/>
  <c r="E98"/>
</calcChain>
</file>

<file path=xl/sharedStrings.xml><?xml version="1.0" encoding="utf-8"?>
<sst xmlns="http://schemas.openxmlformats.org/spreadsheetml/2006/main" count="186" uniqueCount="184">
  <si>
    <t xml:space="preserve">                                                               1. Доходы бюджета</t>
  </si>
  <si>
    <t>Наименование 
показателя</t>
  </si>
  <si>
    <t>Код дохода по бюджетной классификации</t>
  </si>
  <si>
    <t>Исполнено</t>
  </si>
  <si>
    <t>1</t>
  </si>
  <si>
    <t>2</t>
  </si>
  <si>
    <t>3</t>
  </si>
  <si>
    <t>4</t>
  </si>
  <si>
    <t>5</t>
  </si>
  <si>
    <t>Доходы бюджета - ИТОГО</t>
  </si>
  <si>
    <t>х</t>
  </si>
  <si>
    <t xml:space="preserve">в том числе: </t>
  </si>
  <si>
    <t xml:space="preserve">  НАЛОГОВЫЕ И НЕНАЛОГОВЫЕ ДОХОДЫ</t>
  </si>
  <si>
    <t xml:space="preserve"> 000 1000000000 0000 000</t>
  </si>
  <si>
    <t xml:space="preserve">  Налог на доходы физических лиц</t>
  </si>
  <si>
    <t xml:space="preserve"> 000 1010200001 0000 110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</si>
  <si>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</si>
  <si>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</si>
  <si>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</si>
  <si>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 НАЛОГИ НА СОВОКУПНЫЙ ДОХОД</t>
  </si>
  <si>
    <t xml:space="preserve"> 000 1050000000 0000 000</t>
  </si>
  <si>
    <t xml:space="preserve">  Единый налог на вмененный доход для отдельных видов деятельности</t>
  </si>
  <si>
    <t xml:space="preserve"> 000 1050200002 0000 110</t>
  </si>
  <si>
    <t xml:space="preserve">  Единый налог на вмененный доход для отдельных видов деятельности (за налоговые периоды, истекшие до 1 января 2011 года)</t>
  </si>
  <si>
    <t xml:space="preserve">  Единый сельскохозяйственный налог</t>
  </si>
  <si>
    <t xml:space="preserve"> 000 1050300001 0000 110</t>
  </si>
  <si>
    <t xml:space="preserve">  Налог, взимаемый в связи с применением патентной системы налогообложения</t>
  </si>
  <si>
    <t xml:space="preserve"> 000 1050400002 0000 110</t>
  </si>
  <si>
    <t xml:space="preserve">  ГОСУДАРСТВЕННАЯ ПОШЛИНА</t>
  </si>
  <si>
    <t xml:space="preserve"> 000 1080000000 0000 000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</si>
  <si>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</si>
  <si>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 Государственная пошлина за выдачу разрешения на установку рекламной конструкции</t>
  </si>
  <si>
    <t xml:space="preserve"> 000 1110000000 0000 000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</si>
  <si>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</si>
  <si>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</si>
  <si>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 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</si>
  <si>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  Доходы от сдачи в аренду имущества, составляющего казну муниципальных районов (за исключением земельных участков)</t>
  </si>
  <si>
    <t xml:space="preserve">  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</si>
  <si>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 ПЛАТЕЖИ ПРИ ПОЛЬЗОВАНИИ ПРИРОДНЫМИ РЕСУРСАМИ</t>
  </si>
  <si>
    <t xml:space="preserve"> 000 1120000000 0000 000</t>
  </si>
  <si>
    <t xml:space="preserve">  Плата за сбросы загрязняющих веществ в водные объекты</t>
  </si>
  <si>
    <t xml:space="preserve">  Плата за размещение отходов производства</t>
  </si>
  <si>
    <t xml:space="preserve">  Плата за размещение твердых коммунальных отходов</t>
  </si>
  <si>
    <t xml:space="preserve">  ДОХОДЫ ОТ ОКАЗАНИЯ ПЛАТНЫХ УСЛУГ И КОМПЕНСАЦИИ ЗАТРАТ ГОСУДАРСТВА</t>
  </si>
  <si>
    <t xml:space="preserve"> 000 1130000000 0000 000</t>
  </si>
  <si>
    <t xml:space="preserve">  Прочие доходы от оказания платных услуг (работ) получателями средств бюджетов муниципальных районов</t>
  </si>
  <si>
    <t xml:space="preserve">  Прочие доходы от компенсации затрат бюджетов муниципальных районов</t>
  </si>
  <si>
    <t xml:space="preserve">  ДОХОДЫ ОТ ПРОДАЖИ МАТЕРИАЛЬНЫХ И НЕМАТЕРИАЛЬНЫХ АКТИВОВ</t>
  </si>
  <si>
    <t xml:space="preserve"> 000 1140000000 0000 000</t>
  </si>
  <si>
    <t xml:space="preserve">  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</si>
  <si>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</si>
  <si>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</si>
  <si>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 ШТРАФЫ, САНКЦИИ, ВОЗМЕЩЕНИЕ УЩЕРБА</t>
  </si>
  <si>
    <t xml:space="preserve"> 000 1160000000 0000 000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</si>
  <si>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</si>
  <si>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</si>
  <si>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</si>
  <si>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</si>
  <si>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</si>
  <si>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</si>
  <si>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</si>
  <si>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</si>
  <si>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</si>
  <si>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</si>
  <si>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</si>
  <si>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 xml:space="preserve">  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</si>
  <si>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 xml:space="preserve">  ПРОЧИЕ НЕНАЛОГОВЫЕ ДОХОДЫ</t>
  </si>
  <si>
    <t xml:space="preserve"> 000 1170000000 0000 000</t>
  </si>
  <si>
    <t xml:space="preserve">  Невыясненные поступления</t>
  </si>
  <si>
    <t xml:space="preserve">  Невыясненные поступления, зачисляемые в бюджеты муниципальных районов</t>
  </si>
  <si>
    <t xml:space="preserve">  БЕЗВОЗМЕЗДНЫЕ ПОСТУПЛЕНИЯ</t>
  </si>
  <si>
    <t xml:space="preserve"> 000 2000000000 0000 000</t>
  </si>
  <si>
    <t xml:space="preserve">  БЕЗВОЗМЕЗДНЫЕ ПОСТУПЛЕНИЯ ОТ ДРУГИХ БЮДЖЕТОВ БЮДЖЕТНОЙ СИСТЕМЫ РОССИЙСКОЙ ФЕДЕРАЦИИ</t>
  </si>
  <si>
    <t xml:space="preserve"> 000 2020000000 0000 000</t>
  </si>
  <si>
    <t xml:space="preserve">  Дотации бюджетам бюджетной системы Российской Федерации</t>
  </si>
  <si>
    <t xml:space="preserve"> 000 2021000000 0000 150</t>
  </si>
  <si>
    <t xml:space="preserve">  Дотации бюджетам муниципальных районов на выравнивание бюджетной обеспеченности из бюджета субъекта Российской Федерации</t>
  </si>
  <si>
    <t xml:space="preserve">  Дотации бюджетам муниципальных районов на поддержку мер по обеспечению сбалансированности бюджетов</t>
  </si>
  <si>
    <t xml:space="preserve">  Субсидии бюджетам бюджетной системы Российской Федерации (межбюджетные субсидии)</t>
  </si>
  <si>
    <t xml:space="preserve"> 000 2022000000 0000 150</t>
  </si>
  <si>
    <t xml:space="preserve">  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</si>
  <si>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 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</si>
  <si>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 xml:space="preserve">  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</si>
  <si>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  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</si>
  <si>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Субсидии бюджетам муниципальных районов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</si>
  <si>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 xml:space="preserve">  Прочие субсидии бюджетам муниципальных районов</t>
  </si>
  <si>
    <t xml:space="preserve">  Субвенции бюджетам бюджетной системы Российской Федерации</t>
  </si>
  <si>
    <t xml:space="preserve"> 000 2023000000 0000 150</t>
  </si>
  <si>
    <t xml:space="preserve">  Субвенции бюджетам муниципальных районов на выполнение передаваемых полномочий субъектов Российской Федерации</t>
  </si>
  <si>
    <t xml:space="preserve">  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</si>
  <si>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 xml:space="preserve">  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</si>
  <si>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Субвенции бюджетам муниципальных районов на государственную регистрацию актов гражданского состояния</t>
  </si>
  <si>
    <t xml:space="preserve">  Прочие субвенции бюджетам муниципальных районов</t>
  </si>
  <si>
    <t xml:space="preserve">  Иные межбюджетные трансферты</t>
  </si>
  <si>
    <t xml:space="preserve"> 000 2024000000 0000 150</t>
  </si>
  <si>
    <t xml:space="preserve"> 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</si>
  <si>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 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</si>
  <si>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 Прочие межбюджетные трансферты, передаваемые бюджетам муниципальных районов</t>
  </si>
  <si>
    <t xml:space="preserve">  ПРОЧИЕ БЕЗВОЗМЕЗДНЫЕ ПОСТУПЛЕНИЯ</t>
  </si>
  <si>
    <t xml:space="preserve"> 000 2070000000 0000 000</t>
  </si>
  <si>
    <t xml:space="preserve">  Прочие безвозмездные поступления в бюджеты муниципальных районов</t>
  </si>
  <si>
    <t xml:space="preserve">  Поступления от денежных пожертвований, предоставляемых физическими лицами получателям средств бюджетов муниципальных районов</t>
  </si>
  <si>
    <t>Приложение 1</t>
  </si>
  <si>
    <t>тыс.руб</t>
  </si>
  <si>
    <t>% исполнения бюджета</t>
  </si>
  <si>
    <t>Утверждено</t>
  </si>
  <si>
    <t xml:space="preserve">  Налог, взимаемый в связи с применением патентной системы налогообложения, зачисляемый в бюджеты муниципальных районов</t>
  </si>
  <si>
    <t xml:space="preserve">  Плата за выбросы загрязняющих веществ в атмосферный воздух стационарными объектами</t>
  </si>
  <si>
    <t>Отчет об исполнении бюджета Щучанского района за 2022 год</t>
  </si>
  <si>
    <t xml:space="preserve"> 000 111 05013 05 0000 120</t>
  </si>
  <si>
    <t xml:space="preserve"> 000 101 02010 01 0000 110</t>
  </si>
  <si>
    <t xml:space="preserve"> 000 101 02020 01 0000 110</t>
  </si>
  <si>
    <t xml:space="preserve"> 000 101 02030 01 0000 110</t>
  </si>
  <si>
    <t xml:space="preserve"> 000 105 02010 02 0000 110</t>
  </si>
  <si>
    <t xml:space="preserve"> 000 105 02020 02 0000 110</t>
  </si>
  <si>
    <t xml:space="preserve"> 000 105 03010 01 0000 110</t>
  </si>
  <si>
    <t xml:space="preserve"> 000 105 04020 02 0000 110</t>
  </si>
  <si>
    <t xml:space="preserve"> 000 108 03010 01 0000 110</t>
  </si>
  <si>
    <t xml:space="preserve"> 000 108 07150 01 0000 110</t>
  </si>
  <si>
    <t xml:space="preserve"> 000 111 05013 13 0000 120</t>
  </si>
  <si>
    <t xml:space="preserve"> 000 111 05035 05 0000 120</t>
  </si>
  <si>
    <t xml:space="preserve"> 000 111 05075 05 0000 120</t>
  </si>
  <si>
    <t xml:space="preserve"> 000 111 09045 05 0000 120</t>
  </si>
  <si>
    <t xml:space="preserve"> 000 112 01010 01 0000 120</t>
  </si>
  <si>
    <t xml:space="preserve"> 000 112 01030 01 0000 120</t>
  </si>
  <si>
    <t xml:space="preserve"> 000 112 01041 01 0000 120</t>
  </si>
  <si>
    <t xml:space="preserve"> 000 112 01042 01 0000 120</t>
  </si>
  <si>
    <t xml:space="preserve"> 000 113 01995 05 0000 130</t>
  </si>
  <si>
    <t xml:space="preserve"> 000 113 02995 05 0000 130</t>
  </si>
  <si>
    <t xml:space="preserve"> 000 114 02052 05 0000 410</t>
  </si>
  <si>
    <t xml:space="preserve"> 000 114 06013 05 0000 430</t>
  </si>
  <si>
    <t xml:space="preserve"> 000 114 06013 13 0000 430</t>
  </si>
  <si>
    <t xml:space="preserve"> 000 11 601053 01 0000 140</t>
  </si>
  <si>
    <t xml:space="preserve"> 000 116 01063 01 0000 140</t>
  </si>
  <si>
    <t xml:space="preserve"> 000 116 01073 01 0000 140</t>
  </si>
  <si>
    <t xml:space="preserve"> 000 116 01083 01 0000 140</t>
  </si>
  <si>
    <t xml:space="preserve"> 000 116 01143 01 0000 140</t>
  </si>
  <si>
    <t xml:space="preserve"> 000 116 01153 01 0000 140</t>
  </si>
  <si>
    <t xml:space="preserve"> 000 116 01173 01 0000 140</t>
  </si>
  <si>
    <t xml:space="preserve"> 000 116 01193 01 0000 140</t>
  </si>
  <si>
    <t xml:space="preserve"> 000 116 01203 01 0000 140</t>
  </si>
  <si>
    <t xml:space="preserve"> 000 116 10123 01 0000 140</t>
  </si>
  <si>
    <t xml:space="preserve"> 000 116 10129 01 0000 140</t>
  </si>
  <si>
    <t xml:space="preserve"> 000 116 11050 01 0000 140</t>
  </si>
  <si>
    <t xml:space="preserve"> 000 117 01000 00 0000 180</t>
  </si>
  <si>
    <t xml:space="preserve"> 000 117 01050 05 0000 180</t>
  </si>
  <si>
    <t xml:space="preserve"> 000 202 15001 05 0000 150</t>
  </si>
  <si>
    <t xml:space="preserve"> 000 202 15002 05 0000 150</t>
  </si>
  <si>
    <t xml:space="preserve"> 000 202 20216 05 0000 150</t>
  </si>
  <si>
    <t xml:space="preserve"> 000 202 20299 05 0000 150</t>
  </si>
  <si>
    <t xml:space="preserve"> 000 202 20302 05 0000 150</t>
  </si>
  <si>
    <t xml:space="preserve"> 000 202 27576 05 0000 150</t>
  </si>
  <si>
    <t xml:space="preserve"> 000 202 29999 05 0000 150</t>
  </si>
  <si>
    <t xml:space="preserve"> 000 202 30024 05 0000 150</t>
  </si>
  <si>
    <t xml:space="preserve"> 000 202 35118 05 0000 150</t>
  </si>
  <si>
    <t xml:space="preserve"> 000 202 35120 05 0000 150</t>
  </si>
  <si>
    <t xml:space="preserve"> 000 202 35930 05 0000 150</t>
  </si>
  <si>
    <t xml:space="preserve"> 000 202 39999 05 0000 150</t>
  </si>
  <si>
    <t xml:space="preserve"> 000 202 40014 05 0000 150</t>
  </si>
  <si>
    <t xml:space="preserve"> 000 202 45303 05 0000 150</t>
  </si>
  <si>
    <t xml:space="preserve"> 000 202 49999 05 0000 150</t>
  </si>
  <si>
    <t xml:space="preserve"> 000 207 05020 05 0000 150</t>
  </si>
  <si>
    <t xml:space="preserve"> 000 207 05030 05 0000 150</t>
  </si>
  <si>
    <t xml:space="preserve"> 000 111 05025 05 0000 120</t>
  </si>
  <si>
    <t xml:space="preserve"> 000 114 02052 05 0000 440</t>
  </si>
  <si>
    <t xml:space="preserve"> 000 202 25304 05 0000 150</t>
  </si>
  <si>
    <t xml:space="preserve"> 000 116 01103 01 0000 140</t>
  </si>
  <si>
    <t xml:space="preserve"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мелиорациии земель, налагаемые мировыми судьями, комиссиями по делам несовершеннолетних и защите их прав
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</si>
  <si>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</si>
  <si>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 xml:space="preserve"> 000 116 10100 05 0000 140</t>
  </si>
  <si>
    <t>000 2 02 25519 05 0000 150</t>
  </si>
  <si>
    <t>Субсидии на государственную поддержку отрасли культуры</t>
  </si>
  <si>
    <t>Субсидии на реализацию мероприятий по модернизации школьных систем образования</t>
  </si>
  <si>
    <t>000 2 02 25750 05 0000 150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</si>
  <si>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</si>
  <si>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000 202 25467 05 0000 150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</si>
  <si>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</si>
  <si>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Реализация дополнительных мероприятий, напрвленных на снижение напряжённости на рынке труда субъектов Российской Федерации, за счёт средств резервного фонда Правительства Российской Федерации</t>
  </si>
  <si>
    <t xml:space="preserve"> 000 202 49001 05 0000 150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</si>
  <si>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 по указанному имуществу</t>
  </si>
  <si>
    <t xml:space="preserve"> ДОХОДЫ ОТ ИСПОЛЬЗОВАНИЯ ИМУЩЕСТВА, НАХОДЯЩЕГОСЯ В ГОСУДАРСТВЕННОЙ И МУНИЦИПАЛЬНОЙ СОБСТВЕННОСТИ</t>
  </si>
  <si>
    <t>к решению Думы Щучанского муниципального округа Курганской области</t>
  </si>
  <si>
    <t>"Отчёт об исполнении бюджета Щучанского района за 2022 год"</t>
  </si>
  <si>
    <t>от  "__" ______________ 2023 года  № _______</t>
  </si>
</sst>
</file>

<file path=xl/styles.xml><?xml version="1.0" encoding="utf-8"?>
<styleSheet xmlns="http://schemas.openxmlformats.org/spreadsheetml/2006/main">
  <numFmts count="3">
    <numFmt numFmtId="164" formatCode="dd\.mm\.yyyy"/>
    <numFmt numFmtId="165" formatCode="#,##0.0"/>
    <numFmt numFmtId="166" formatCode="0.0"/>
  </numFmts>
  <fonts count="28">
    <font>
      <sz val="11"/>
      <name val="Calibri"/>
      <family val="2"/>
      <scheme val="minor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4"/>
      <color rgb="FF000000"/>
      <name val="Arial"/>
      <family val="2"/>
      <charset val="204"/>
    </font>
    <font>
      <b/>
      <sz val="11"/>
      <name val="Calibri"/>
      <family val="2"/>
      <scheme val="minor"/>
    </font>
    <font>
      <sz val="12"/>
      <name val="Arial"/>
      <family val="2"/>
      <charset val="204"/>
    </font>
    <font>
      <b/>
      <sz val="14"/>
      <color indexed="8"/>
      <name val="Arial Cyr"/>
      <charset val="204"/>
    </font>
    <font>
      <sz val="14"/>
      <color rgb="FF000000"/>
      <name val="Arial"/>
      <family val="2"/>
      <charset val="204"/>
    </font>
    <font>
      <sz val="14"/>
      <name val="Arial"/>
      <family val="2"/>
      <charset val="204"/>
    </font>
    <font>
      <sz val="14"/>
      <name val="Calibri"/>
      <family val="2"/>
      <scheme val="minor"/>
    </font>
    <font>
      <sz val="16"/>
      <color rgb="FF000000"/>
      <name val="Arial"/>
      <family val="2"/>
      <charset val="204"/>
    </font>
    <font>
      <b/>
      <sz val="16"/>
      <color indexed="8"/>
      <name val="Arial Cyr"/>
      <charset val="204"/>
    </font>
    <font>
      <b/>
      <sz val="16"/>
      <color rgb="FF000000"/>
      <name val="Arial"/>
      <family val="2"/>
      <charset val="204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7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/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 style="thin">
        <color rgb="FF000000"/>
      </top>
      <bottom/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8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3" fillId="0" borderId="3"/>
    <xf numFmtId="0" fontId="6" fillId="0" borderId="4">
      <alignment horizontal="center"/>
    </xf>
    <xf numFmtId="0" fontId="4" fillId="0" borderId="5"/>
    <xf numFmtId="0" fontId="6" fillId="0" borderId="1">
      <alignment horizontal="left"/>
    </xf>
    <xf numFmtId="0" fontId="7" fillId="0" borderId="1">
      <alignment horizontal="center" vertical="top"/>
    </xf>
    <xf numFmtId="49" fontId="8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6" fillId="0" borderId="1">
      <alignment horizontal="right"/>
    </xf>
    <xf numFmtId="0" fontId="6" fillId="0" borderId="1"/>
    <xf numFmtId="0" fontId="6" fillId="0" borderId="1">
      <alignment horizontal="center"/>
    </xf>
    <xf numFmtId="0" fontId="6" fillId="0" borderId="6">
      <alignment horizontal="right"/>
    </xf>
    <xf numFmtId="164" fontId="6" fillId="0" borderId="9">
      <alignment horizontal="center"/>
    </xf>
    <xf numFmtId="49" fontId="6" fillId="0" borderId="1"/>
    <xf numFmtId="0" fontId="6" fillId="0" borderId="1">
      <alignment horizontal="right"/>
    </xf>
    <xf numFmtId="0" fontId="6" fillId="0" borderId="10">
      <alignment horizontal="center"/>
    </xf>
    <xf numFmtId="0" fontId="6" fillId="0" borderId="2">
      <alignment wrapText="1"/>
    </xf>
    <xf numFmtId="49" fontId="6" fillId="0" borderId="11">
      <alignment horizontal="center"/>
    </xf>
    <xf numFmtId="0" fontId="6" fillId="0" borderId="12">
      <alignment wrapText="1"/>
    </xf>
    <xf numFmtId="49" fontId="6" fillId="0" borderId="9">
      <alignment horizontal="center"/>
    </xf>
    <xf numFmtId="0" fontId="6" fillId="0" borderId="13">
      <alignment horizontal="left"/>
    </xf>
    <xf numFmtId="49" fontId="6" fillId="0" borderId="13"/>
    <xf numFmtId="0" fontId="6" fillId="0" borderId="9">
      <alignment horizontal="center"/>
    </xf>
    <xf numFmtId="49" fontId="6" fillId="0" borderId="14">
      <alignment horizontal="center"/>
    </xf>
    <xf numFmtId="0" fontId="9" fillId="0" borderId="1"/>
    <xf numFmtId="0" fontId="9" fillId="0" borderId="15"/>
    <xf numFmtId="49" fontId="6" fillId="0" borderId="16">
      <alignment horizontal="center" vertical="center" wrapText="1"/>
    </xf>
    <xf numFmtId="49" fontId="6" fillId="0" borderId="4">
      <alignment horizontal="center" vertical="center" wrapText="1"/>
    </xf>
    <xf numFmtId="0" fontId="6" fillId="0" borderId="17">
      <alignment horizontal="left" wrapText="1"/>
    </xf>
    <xf numFmtId="49" fontId="6" fillId="0" borderId="18">
      <alignment horizontal="center" wrapText="1"/>
    </xf>
    <xf numFmtId="49" fontId="6" fillId="0" borderId="19">
      <alignment horizontal="center"/>
    </xf>
    <xf numFmtId="4" fontId="6" fillId="0" borderId="16">
      <alignment horizontal="right"/>
    </xf>
    <xf numFmtId="4" fontId="6" fillId="0" borderId="20">
      <alignment horizontal="right"/>
    </xf>
    <xf numFmtId="0" fontId="6" fillId="0" borderId="21">
      <alignment horizontal="left" wrapText="1"/>
    </xf>
    <xf numFmtId="0" fontId="6" fillId="0" borderId="22">
      <alignment horizontal="left" wrapText="1" indent="1"/>
    </xf>
    <xf numFmtId="49" fontId="6" fillId="0" borderId="23">
      <alignment horizontal="center" wrapText="1"/>
    </xf>
    <xf numFmtId="49" fontId="6" fillId="0" borderId="24">
      <alignment horizontal="center"/>
    </xf>
    <xf numFmtId="49" fontId="6" fillId="0" borderId="25">
      <alignment horizontal="center"/>
    </xf>
    <xf numFmtId="0" fontId="6" fillId="0" borderId="26">
      <alignment horizontal="left" wrapText="1" indent="1"/>
    </xf>
    <xf numFmtId="0" fontId="6" fillId="0" borderId="20">
      <alignment horizontal="left" wrapText="1" indent="2"/>
    </xf>
    <xf numFmtId="49" fontId="6" fillId="0" borderId="27">
      <alignment horizontal="center"/>
    </xf>
    <xf numFmtId="49" fontId="6" fillId="0" borderId="16">
      <alignment horizontal="center"/>
    </xf>
    <xf numFmtId="0" fontId="6" fillId="0" borderId="28">
      <alignment horizontal="left" wrapText="1" indent="2"/>
    </xf>
    <xf numFmtId="0" fontId="6" fillId="0" borderId="15"/>
    <xf numFmtId="0" fontId="6" fillId="2" borderId="15"/>
    <xf numFmtId="0" fontId="6" fillId="2" borderId="1"/>
    <xf numFmtId="0" fontId="6" fillId="0" borderId="1">
      <alignment horizontal="left" wrapText="1"/>
    </xf>
    <xf numFmtId="49" fontId="6" fillId="0" borderId="1">
      <alignment horizontal="center" wrapText="1"/>
    </xf>
    <xf numFmtId="49" fontId="6" fillId="0" borderId="1">
      <alignment horizontal="center"/>
    </xf>
    <xf numFmtId="0" fontId="6" fillId="0" borderId="2">
      <alignment horizontal="left"/>
    </xf>
    <xf numFmtId="49" fontId="6" fillId="0" borderId="2"/>
    <xf numFmtId="0" fontId="6" fillId="0" borderId="2"/>
    <xf numFmtId="0" fontId="4" fillId="0" borderId="2"/>
    <xf numFmtId="0" fontId="6" fillId="0" borderId="29">
      <alignment horizontal="left" wrapText="1"/>
    </xf>
    <xf numFmtId="49" fontId="6" fillId="0" borderId="19">
      <alignment horizontal="center" wrapText="1"/>
    </xf>
    <xf numFmtId="4" fontId="6" fillId="0" borderId="30">
      <alignment horizontal="right"/>
    </xf>
    <xf numFmtId="4" fontId="6" fillId="0" borderId="31">
      <alignment horizontal="right"/>
    </xf>
    <xf numFmtId="0" fontId="6" fillId="0" borderId="32">
      <alignment horizontal="left" wrapText="1"/>
    </xf>
    <xf numFmtId="49" fontId="6" fillId="0" borderId="27">
      <alignment horizontal="center" wrapText="1"/>
    </xf>
    <xf numFmtId="49" fontId="6" fillId="0" borderId="20">
      <alignment horizontal="center"/>
    </xf>
    <xf numFmtId="0" fontId="6" fillId="0" borderId="12"/>
    <xf numFmtId="0" fontId="6" fillId="0" borderId="33"/>
    <xf numFmtId="0" fontId="1" fillId="0" borderId="28">
      <alignment horizontal="left" wrapText="1"/>
    </xf>
    <xf numFmtId="0" fontId="6" fillId="0" borderId="34">
      <alignment horizontal="center" wrapText="1"/>
    </xf>
    <xf numFmtId="49" fontId="6" fillId="0" borderId="35">
      <alignment horizontal="center" wrapText="1"/>
    </xf>
    <xf numFmtId="4" fontId="6" fillId="0" borderId="19">
      <alignment horizontal="right"/>
    </xf>
    <xf numFmtId="4" fontId="6" fillId="0" borderId="36">
      <alignment horizontal="right"/>
    </xf>
    <xf numFmtId="0" fontId="1" fillId="0" borderId="9">
      <alignment horizontal="left" wrapText="1"/>
    </xf>
    <xf numFmtId="0" fontId="4" fillId="0" borderId="15"/>
    <xf numFmtId="0" fontId="6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6" fillId="0" borderId="2">
      <alignment horizontal="left"/>
    </xf>
    <xf numFmtId="0" fontId="6" fillId="0" borderId="22">
      <alignment horizontal="left" wrapText="1"/>
    </xf>
    <xf numFmtId="0" fontId="6" fillId="0" borderId="26">
      <alignment horizontal="left" wrapText="1"/>
    </xf>
    <xf numFmtId="0" fontId="4" fillId="0" borderId="24"/>
    <xf numFmtId="0" fontId="4" fillId="0" borderId="25"/>
    <xf numFmtId="0" fontId="6" fillId="0" borderId="29">
      <alignment horizontal="left" wrapText="1" indent="1"/>
    </xf>
    <xf numFmtId="49" fontId="6" fillId="0" borderId="37">
      <alignment horizontal="center" wrapText="1"/>
    </xf>
    <xf numFmtId="49" fontId="6" fillId="0" borderId="30">
      <alignment horizontal="center"/>
    </xf>
    <xf numFmtId="0" fontId="6" fillId="0" borderId="32">
      <alignment horizontal="left" wrapText="1" indent="1"/>
    </xf>
    <xf numFmtId="0" fontId="6" fillId="0" borderId="22">
      <alignment horizontal="left" wrapText="1" indent="2"/>
    </xf>
    <xf numFmtId="0" fontId="6" fillId="0" borderId="26">
      <alignment horizontal="left" wrapText="1" indent="2"/>
    </xf>
    <xf numFmtId="49" fontId="6" fillId="0" borderId="37">
      <alignment horizontal="center"/>
    </xf>
    <xf numFmtId="0" fontId="4" fillId="0" borderId="13"/>
    <xf numFmtId="0" fontId="10" fillId="0" borderId="38">
      <alignment horizontal="center" vertical="center" textRotation="90" wrapText="1"/>
    </xf>
    <xf numFmtId="0" fontId="6" fillId="0" borderId="16">
      <alignment horizontal="center" vertical="top" wrapText="1"/>
    </xf>
    <xf numFmtId="0" fontId="6" fillId="0" borderId="16">
      <alignment horizontal="center" vertical="top"/>
    </xf>
    <xf numFmtId="49" fontId="6" fillId="0" borderId="16">
      <alignment horizontal="center" vertical="top" wrapText="1"/>
    </xf>
    <xf numFmtId="0" fontId="1" fillId="0" borderId="39"/>
    <xf numFmtId="49" fontId="1" fillId="0" borderId="18">
      <alignment horizontal="center"/>
    </xf>
    <xf numFmtId="0" fontId="9" fillId="0" borderId="8"/>
    <xf numFmtId="49" fontId="11" fillId="0" borderId="40">
      <alignment horizontal="left" vertical="center" wrapText="1"/>
    </xf>
    <xf numFmtId="49" fontId="1" fillId="0" borderId="27">
      <alignment horizontal="center" vertical="center" wrapText="1"/>
    </xf>
    <xf numFmtId="49" fontId="6" fillId="0" borderId="41">
      <alignment horizontal="left" vertical="center" wrapText="1" indent="2"/>
    </xf>
    <xf numFmtId="49" fontId="6" fillId="0" borderId="23">
      <alignment horizontal="center" vertical="center" wrapText="1"/>
    </xf>
    <xf numFmtId="0" fontId="6" fillId="0" borderId="24"/>
    <xf numFmtId="4" fontId="6" fillId="0" borderId="24">
      <alignment horizontal="right"/>
    </xf>
    <xf numFmtId="4" fontId="6" fillId="0" borderId="25">
      <alignment horizontal="right"/>
    </xf>
    <xf numFmtId="49" fontId="6" fillId="0" borderId="42">
      <alignment horizontal="left" vertical="center" wrapText="1" indent="3"/>
    </xf>
    <xf numFmtId="49" fontId="6" fillId="0" borderId="37">
      <alignment horizontal="center" vertical="center" wrapText="1"/>
    </xf>
    <xf numFmtId="49" fontId="6" fillId="0" borderId="40">
      <alignment horizontal="left" vertical="center" wrapText="1" indent="3"/>
    </xf>
    <xf numFmtId="49" fontId="6" fillId="0" borderId="27">
      <alignment horizontal="center" vertical="center" wrapText="1"/>
    </xf>
    <xf numFmtId="49" fontId="6" fillId="0" borderId="43">
      <alignment horizontal="left" vertical="center" wrapText="1" indent="3"/>
    </xf>
    <xf numFmtId="0" fontId="11" fillId="0" borderId="39">
      <alignment horizontal="left" vertical="center" wrapText="1"/>
    </xf>
    <xf numFmtId="49" fontId="6" fillId="0" borderId="44">
      <alignment horizontal="center" vertical="center" wrapText="1"/>
    </xf>
    <xf numFmtId="4" fontId="6" fillId="0" borderId="4">
      <alignment horizontal="right"/>
    </xf>
    <xf numFmtId="4" fontId="6" fillId="0" borderId="45">
      <alignment horizontal="right"/>
    </xf>
    <xf numFmtId="0" fontId="10" fillId="0" borderId="13">
      <alignment horizontal="center" vertical="center" textRotation="90" wrapText="1"/>
    </xf>
    <xf numFmtId="49" fontId="6" fillId="0" borderId="13">
      <alignment horizontal="left" vertical="center" wrapText="1" indent="3"/>
    </xf>
    <xf numFmtId="49" fontId="6" fillId="0" borderId="15">
      <alignment horizontal="center" vertical="center" wrapText="1"/>
    </xf>
    <xf numFmtId="4" fontId="6" fillId="0" borderId="15">
      <alignment horizontal="right"/>
    </xf>
    <xf numFmtId="0" fontId="6" fillId="0" borderId="1">
      <alignment vertical="center"/>
    </xf>
    <xf numFmtId="49" fontId="6" fillId="0" borderId="1">
      <alignment horizontal="left" vertical="center" wrapText="1" indent="3"/>
    </xf>
    <xf numFmtId="49" fontId="6" fillId="0" borderId="1">
      <alignment horizontal="center" vertical="center" wrapText="1"/>
    </xf>
    <xf numFmtId="4" fontId="6" fillId="0" borderId="1">
      <alignment horizontal="right" shrinkToFit="1"/>
    </xf>
    <xf numFmtId="0" fontId="10" fillId="0" borderId="2">
      <alignment horizontal="center" vertical="center" textRotation="90" wrapText="1"/>
    </xf>
    <xf numFmtId="49" fontId="6" fillId="0" borderId="2">
      <alignment horizontal="left" vertical="center" wrapText="1" indent="3"/>
    </xf>
    <xf numFmtId="49" fontId="6" fillId="0" borderId="2">
      <alignment horizontal="center" vertical="center" wrapText="1"/>
    </xf>
    <xf numFmtId="4" fontId="6" fillId="0" borderId="2">
      <alignment horizontal="right"/>
    </xf>
    <xf numFmtId="49" fontId="1" fillId="0" borderId="18">
      <alignment horizontal="center" vertical="center" wrapText="1"/>
    </xf>
    <xf numFmtId="0" fontId="6" fillId="0" borderId="25"/>
    <xf numFmtId="0" fontId="10" fillId="0" borderId="13">
      <alignment horizontal="center" vertical="center" textRotation="90"/>
    </xf>
    <xf numFmtId="0" fontId="10" fillId="0" borderId="2">
      <alignment horizontal="center" vertical="center" textRotation="90"/>
    </xf>
    <xf numFmtId="0" fontId="10" fillId="0" borderId="38">
      <alignment horizontal="center" vertical="center" textRotation="90"/>
    </xf>
    <xf numFmtId="49" fontId="11" fillId="0" borderId="39">
      <alignment horizontal="left" vertical="center" wrapText="1"/>
    </xf>
    <xf numFmtId="0" fontId="10" fillId="0" borderId="16">
      <alignment horizontal="center" vertical="center" textRotation="90"/>
    </xf>
    <xf numFmtId="0" fontId="1" fillId="0" borderId="18">
      <alignment horizontal="center" vertical="center"/>
    </xf>
    <xf numFmtId="0" fontId="6" fillId="0" borderId="40">
      <alignment horizontal="left" vertical="center" wrapText="1"/>
    </xf>
    <xf numFmtId="0" fontId="6" fillId="0" borderId="23">
      <alignment horizontal="center" vertical="center"/>
    </xf>
    <xf numFmtId="0" fontId="6" fillId="0" borderId="37">
      <alignment horizontal="center" vertical="center"/>
    </xf>
    <xf numFmtId="0" fontId="6" fillId="0" borderId="27">
      <alignment horizontal="center" vertical="center"/>
    </xf>
    <xf numFmtId="0" fontId="6" fillId="0" borderId="43">
      <alignment horizontal="left" vertical="center" wrapText="1"/>
    </xf>
    <xf numFmtId="0" fontId="1" fillId="0" borderId="27">
      <alignment horizontal="center" vertical="center"/>
    </xf>
    <xf numFmtId="0" fontId="6" fillId="0" borderId="44">
      <alignment horizontal="center" vertical="center"/>
    </xf>
    <xf numFmtId="49" fontId="1" fillId="0" borderId="18">
      <alignment horizontal="center" vertical="center"/>
    </xf>
    <xf numFmtId="49" fontId="6" fillId="0" borderId="40">
      <alignment horizontal="left" vertical="center" wrapText="1"/>
    </xf>
    <xf numFmtId="49" fontId="6" fillId="0" borderId="23">
      <alignment horizontal="center" vertical="center"/>
    </xf>
    <xf numFmtId="49" fontId="6" fillId="0" borderId="37">
      <alignment horizontal="center" vertical="center"/>
    </xf>
    <xf numFmtId="49" fontId="6" fillId="0" borderId="27">
      <alignment horizontal="center" vertical="center"/>
    </xf>
    <xf numFmtId="49" fontId="6" fillId="0" borderId="43">
      <alignment horizontal="left" vertical="center" wrapText="1"/>
    </xf>
    <xf numFmtId="49" fontId="6" fillId="0" borderId="44">
      <alignment horizontal="center" vertical="center"/>
    </xf>
    <xf numFmtId="49" fontId="6" fillId="0" borderId="2">
      <alignment horizontal="center" wrapText="1"/>
    </xf>
    <xf numFmtId="0" fontId="6" fillId="0" borderId="2">
      <alignment horizontal="center"/>
    </xf>
    <xf numFmtId="49" fontId="6" fillId="0" borderId="1">
      <alignment horizontal="left"/>
    </xf>
    <xf numFmtId="0" fontId="6" fillId="0" borderId="13">
      <alignment horizontal="center"/>
    </xf>
    <xf numFmtId="49" fontId="6" fillId="0" borderId="13">
      <alignment horizontal="center"/>
    </xf>
    <xf numFmtId="0" fontId="12" fillId="0" borderId="2">
      <alignment wrapText="1"/>
    </xf>
    <xf numFmtId="0" fontId="13" fillId="0" borderId="2"/>
    <xf numFmtId="0" fontId="12" fillId="0" borderId="16">
      <alignment wrapText="1"/>
    </xf>
    <xf numFmtId="0" fontId="12" fillId="0" borderId="13">
      <alignment wrapText="1"/>
    </xf>
    <xf numFmtId="0" fontId="13" fillId="0" borderId="13"/>
    <xf numFmtId="0" fontId="16" fillId="0" borderId="0"/>
    <xf numFmtId="0" fontId="16" fillId="0" borderId="0"/>
    <xf numFmtId="0" fontId="16" fillId="0" borderId="0"/>
    <xf numFmtId="0" fontId="14" fillId="0" borderId="1"/>
    <xf numFmtId="0" fontId="14" fillId="0" borderId="1"/>
    <xf numFmtId="0" fontId="15" fillId="3" borderId="1"/>
    <xf numFmtId="0" fontId="14" fillId="0" borderId="1"/>
  </cellStyleXfs>
  <cellXfs count="112">
    <xf numFmtId="0" fontId="0" fillId="0" borderId="0" xfId="0"/>
    <xf numFmtId="0" fontId="0" fillId="0" borderId="0" xfId="0" applyProtection="1">
      <protection locked="0"/>
    </xf>
    <xf numFmtId="0" fontId="18" fillId="4" borderId="0" xfId="0" applyFont="1" applyFill="1" applyProtection="1">
      <protection locked="0"/>
    </xf>
    <xf numFmtId="0" fontId="0" fillId="4" borderId="0" xfId="0" applyFill="1" applyProtection="1">
      <protection locked="0"/>
    </xf>
    <xf numFmtId="0" fontId="19" fillId="0" borderId="0" xfId="0" applyFont="1" applyAlignment="1" applyProtection="1">
      <protection locked="0"/>
    </xf>
    <xf numFmtId="0" fontId="19" fillId="0" borderId="1" xfId="0" applyFont="1" applyBorder="1" applyAlignment="1" applyProtection="1">
      <protection locked="0"/>
    </xf>
    <xf numFmtId="0" fontId="20" fillId="0" borderId="1" xfId="18" applyNumberFormat="1" applyFont="1" applyBorder="1" applyAlignment="1" applyProtection="1">
      <alignment horizontal="center"/>
    </xf>
    <xf numFmtId="0" fontId="17" fillId="0" borderId="1" xfId="1" applyNumberFormat="1" applyFont="1" applyProtection="1"/>
    <xf numFmtId="0" fontId="21" fillId="0" borderId="1" xfId="11" applyNumberFormat="1" applyFont="1" applyBorder="1" applyProtection="1">
      <alignment horizontal="left"/>
    </xf>
    <xf numFmtId="0" fontId="21" fillId="0" borderId="1" xfId="5" applyNumberFormat="1" applyFont="1" applyAlignment="1" applyProtection="1">
      <alignment horizontal="right"/>
    </xf>
    <xf numFmtId="165" fontId="21" fillId="0" borderId="1" xfId="20" applyNumberFormat="1" applyFont="1" applyBorder="1" applyProtection="1">
      <alignment horizontal="right"/>
    </xf>
    <xf numFmtId="0" fontId="21" fillId="0" borderId="1" xfId="5" applyNumberFormat="1" applyFont="1" applyProtection="1"/>
    <xf numFmtId="0" fontId="21" fillId="0" borderId="1" xfId="27" applyFont="1" applyBorder="1">
      <alignment wrapText="1"/>
    </xf>
    <xf numFmtId="49" fontId="21" fillId="0" borderId="1" xfId="22" applyNumberFormat="1" applyFont="1" applyBorder="1" applyProtection="1"/>
    <xf numFmtId="0" fontId="21" fillId="0" borderId="1" xfId="1" applyNumberFormat="1" applyFont="1" applyProtection="1"/>
    <xf numFmtId="0" fontId="21" fillId="0" borderId="1" xfId="11" applyNumberFormat="1" applyFont="1" applyProtection="1">
      <alignment horizontal="left"/>
    </xf>
    <xf numFmtId="165" fontId="21" fillId="0" borderId="1" xfId="22" applyNumberFormat="1" applyFont="1" applyBorder="1" applyProtection="1"/>
    <xf numFmtId="0" fontId="21" fillId="0" borderId="1" xfId="5" applyNumberFormat="1" applyFont="1" applyBorder="1" applyProtection="1"/>
    <xf numFmtId="49" fontId="21" fillId="0" borderId="1" xfId="22" applyNumberFormat="1" applyFont="1" applyProtection="1"/>
    <xf numFmtId="49" fontId="21" fillId="0" borderId="64" xfId="35" applyNumberFormat="1" applyFont="1" applyBorder="1" applyProtection="1">
      <alignment horizontal="center" vertical="center" wrapText="1"/>
    </xf>
    <xf numFmtId="49" fontId="21" fillId="0" borderId="48" xfId="35" applyNumberFormat="1" applyFont="1" applyBorder="1" applyProtection="1">
      <alignment horizontal="center" vertical="center" wrapText="1"/>
    </xf>
    <xf numFmtId="49" fontId="21" fillId="0" borderId="48" xfId="36" applyNumberFormat="1" applyFont="1" applyBorder="1" applyProtection="1">
      <alignment horizontal="center" vertical="center" wrapText="1"/>
    </xf>
    <xf numFmtId="49" fontId="21" fillId="0" borderId="5" xfId="36" applyNumberFormat="1" applyFont="1" applyBorder="1" applyProtection="1">
      <alignment horizontal="center" vertical="center" wrapText="1"/>
    </xf>
    <xf numFmtId="49" fontId="21" fillId="0" borderId="53" xfId="35" applyFont="1" applyBorder="1" applyAlignment="1">
      <alignment horizontal="center" vertical="center" wrapText="1"/>
    </xf>
    <xf numFmtId="0" fontId="21" fillId="0" borderId="1" xfId="18" applyNumberFormat="1" applyFont="1" applyProtection="1"/>
    <xf numFmtId="0" fontId="21" fillId="0" borderId="1" xfId="52" applyNumberFormat="1" applyFont="1" applyBorder="1" applyProtection="1"/>
    <xf numFmtId="0" fontId="23" fillId="0" borderId="0" xfId="0" applyFont="1" applyProtection="1">
      <protection locked="0"/>
    </xf>
    <xf numFmtId="0" fontId="24" fillId="0" borderId="1" xfId="5" applyNumberFormat="1" applyFont="1" applyProtection="1"/>
    <xf numFmtId="0" fontId="24" fillId="0" borderId="1" xfId="11" applyNumberFormat="1" applyFont="1" applyProtection="1">
      <alignment horizontal="left"/>
    </xf>
    <xf numFmtId="0" fontId="24" fillId="0" borderId="1" xfId="52" applyNumberFormat="1" applyFont="1" applyBorder="1" applyProtection="1"/>
    <xf numFmtId="166" fontId="24" fillId="4" borderId="1" xfId="15" applyNumberFormat="1" applyFont="1" applyFill="1" applyBorder="1" applyProtection="1"/>
    <xf numFmtId="0" fontId="24" fillId="2" borderId="1" xfId="54" applyNumberFormat="1" applyFont="1" applyProtection="1"/>
    <xf numFmtId="0" fontId="17" fillId="4" borderId="49" xfId="37" applyNumberFormat="1" applyFont="1" applyFill="1" applyBorder="1" applyAlignment="1" applyProtection="1">
      <alignment vertical="center" wrapText="1"/>
    </xf>
    <xf numFmtId="0" fontId="21" fillId="4" borderId="65" xfId="43" applyNumberFormat="1" applyFont="1" applyFill="1" applyBorder="1" applyAlignment="1" applyProtection="1">
      <alignment horizontal="left" vertical="center" wrapText="1"/>
    </xf>
    <xf numFmtId="49" fontId="17" fillId="4" borderId="47" xfId="39" applyNumberFormat="1" applyFont="1" applyFill="1" applyBorder="1" applyAlignment="1" applyProtection="1">
      <alignment horizontal="center" vertical="center"/>
    </xf>
    <xf numFmtId="166" fontId="26" fillId="4" borderId="53" xfId="15" applyNumberFormat="1" applyFont="1" applyFill="1" applyBorder="1" applyAlignment="1" applyProtection="1">
      <alignment horizontal="center" vertical="center"/>
    </xf>
    <xf numFmtId="49" fontId="21" fillId="4" borderId="48" xfId="45" applyNumberFormat="1" applyFont="1" applyFill="1" applyBorder="1" applyAlignment="1" applyProtection="1">
      <alignment horizontal="center" vertical="center"/>
    </xf>
    <xf numFmtId="49" fontId="17" fillId="4" borderId="47" xfId="50" applyNumberFormat="1" applyFont="1" applyFill="1" applyBorder="1" applyAlignment="1" applyProtection="1">
      <alignment horizontal="center" vertical="center"/>
    </xf>
    <xf numFmtId="165" fontId="26" fillId="4" borderId="47" xfId="40" applyNumberFormat="1" applyFont="1" applyFill="1" applyBorder="1" applyAlignment="1" applyProtection="1">
      <alignment horizontal="center" vertical="center"/>
    </xf>
    <xf numFmtId="165" fontId="26" fillId="4" borderId="50" xfId="40" applyNumberFormat="1" applyFont="1" applyFill="1" applyBorder="1" applyAlignment="1" applyProtection="1">
      <alignment horizontal="center" vertical="center"/>
    </xf>
    <xf numFmtId="49" fontId="21" fillId="4" borderId="30" xfId="50" applyNumberFormat="1" applyFont="1" applyFill="1" applyBorder="1" applyAlignment="1" applyProtection="1">
      <alignment horizontal="center" vertical="center"/>
    </xf>
    <xf numFmtId="165" fontId="24" fillId="4" borderId="30" xfId="40" applyNumberFormat="1" applyFont="1" applyFill="1" applyBorder="1" applyAlignment="1" applyProtection="1">
      <alignment horizontal="center" vertical="center"/>
    </xf>
    <xf numFmtId="165" fontId="24" fillId="4" borderId="51" xfId="40" applyNumberFormat="1" applyFont="1" applyFill="1" applyBorder="1" applyAlignment="1" applyProtection="1">
      <alignment horizontal="center" vertical="center"/>
    </xf>
    <xf numFmtId="166" fontId="24" fillId="4" borderId="74" xfId="15" applyNumberFormat="1" applyFont="1" applyFill="1" applyBorder="1" applyAlignment="1" applyProtection="1">
      <alignment horizontal="center" vertical="center"/>
    </xf>
    <xf numFmtId="49" fontId="21" fillId="0" borderId="16" xfId="50" applyNumberFormat="1" applyFont="1" applyBorder="1" applyAlignment="1" applyProtection="1">
      <alignment horizontal="center" vertical="center"/>
    </xf>
    <xf numFmtId="165" fontId="24" fillId="0" borderId="16" xfId="40" applyNumberFormat="1" applyFont="1" applyBorder="1" applyAlignment="1" applyProtection="1">
      <alignment horizontal="center" vertical="center"/>
    </xf>
    <xf numFmtId="165" fontId="24" fillId="0" borderId="46" xfId="40" applyNumberFormat="1" applyFont="1" applyBorder="1" applyAlignment="1" applyProtection="1">
      <alignment horizontal="center" vertical="center"/>
    </xf>
    <xf numFmtId="166" fontId="24" fillId="4" borderId="67" xfId="15" applyNumberFormat="1" applyFont="1" applyFill="1" applyBorder="1" applyAlignment="1" applyProtection="1">
      <alignment horizontal="center" vertical="center"/>
    </xf>
    <xf numFmtId="49" fontId="21" fillId="0" borderId="24" xfId="50" applyNumberFormat="1" applyFont="1" applyBorder="1" applyAlignment="1" applyProtection="1">
      <alignment horizontal="center" vertical="center"/>
    </xf>
    <xf numFmtId="165" fontId="24" fillId="0" borderId="24" xfId="40" applyNumberFormat="1" applyFont="1" applyBorder="1" applyAlignment="1" applyProtection="1">
      <alignment horizontal="center" vertical="center"/>
    </xf>
    <xf numFmtId="165" fontId="24" fillId="0" borderId="52" xfId="40" applyNumberFormat="1" applyFont="1" applyBorder="1" applyAlignment="1" applyProtection="1">
      <alignment horizontal="center" vertical="center"/>
    </xf>
    <xf numFmtId="166" fontId="24" fillId="4" borderId="73" xfId="15" applyNumberFormat="1" applyFont="1" applyFill="1" applyBorder="1" applyAlignment="1" applyProtection="1">
      <alignment horizontal="center" vertical="center"/>
    </xf>
    <xf numFmtId="49" fontId="21" fillId="0" borderId="30" xfId="50" applyNumberFormat="1" applyFont="1" applyBorder="1" applyAlignment="1" applyProtection="1">
      <alignment horizontal="center" vertical="center"/>
    </xf>
    <xf numFmtId="165" fontId="24" fillId="0" borderId="30" xfId="40" applyNumberFormat="1" applyFont="1" applyBorder="1" applyAlignment="1" applyProtection="1">
      <alignment horizontal="center" vertical="center"/>
    </xf>
    <xf numFmtId="165" fontId="24" fillId="0" borderId="51" xfId="40" applyNumberFormat="1" applyFont="1" applyBorder="1" applyAlignment="1" applyProtection="1">
      <alignment horizontal="center" vertical="center"/>
    </xf>
    <xf numFmtId="49" fontId="17" fillId="4" borderId="16" xfId="50" applyNumberFormat="1" applyFont="1" applyFill="1" applyBorder="1" applyAlignment="1" applyProtection="1">
      <alignment horizontal="center" vertical="center"/>
    </xf>
    <xf numFmtId="165" fontId="26" fillId="4" borderId="16" xfId="40" applyNumberFormat="1" applyFont="1" applyFill="1" applyBorder="1" applyAlignment="1" applyProtection="1">
      <alignment horizontal="center" vertical="center"/>
    </xf>
    <xf numFmtId="165" fontId="26" fillId="4" borderId="46" xfId="40" applyNumberFormat="1" applyFont="1" applyFill="1" applyBorder="1" applyAlignment="1" applyProtection="1">
      <alignment horizontal="center" vertical="center"/>
    </xf>
    <xf numFmtId="166" fontId="26" fillId="4" borderId="76" xfId="15" applyNumberFormat="1" applyFont="1" applyFill="1" applyBorder="1" applyAlignment="1" applyProtection="1">
      <alignment horizontal="center" vertical="center"/>
    </xf>
    <xf numFmtId="49" fontId="21" fillId="4" borderId="16" xfId="50" applyNumberFormat="1" applyFont="1" applyFill="1" applyBorder="1" applyAlignment="1" applyProtection="1">
      <alignment horizontal="center" vertical="center"/>
    </xf>
    <xf numFmtId="165" fontId="24" fillId="4" borderId="16" xfId="40" applyNumberFormat="1" applyFont="1" applyFill="1" applyBorder="1" applyAlignment="1" applyProtection="1">
      <alignment horizontal="center" vertical="center"/>
    </xf>
    <xf numFmtId="165" fontId="24" fillId="4" borderId="46" xfId="40" applyNumberFormat="1" applyFont="1" applyFill="1" applyBorder="1" applyAlignment="1" applyProtection="1">
      <alignment horizontal="center" vertical="center"/>
    </xf>
    <xf numFmtId="49" fontId="21" fillId="4" borderId="24" xfId="50" applyNumberFormat="1" applyFont="1" applyFill="1" applyBorder="1" applyAlignment="1" applyProtection="1">
      <alignment horizontal="center" vertical="center"/>
    </xf>
    <xf numFmtId="165" fontId="24" fillId="4" borderId="24" xfId="40" applyNumberFormat="1" applyFont="1" applyFill="1" applyBorder="1" applyAlignment="1" applyProtection="1">
      <alignment horizontal="center" vertical="center"/>
    </xf>
    <xf numFmtId="165" fontId="24" fillId="4" borderId="52" xfId="40" applyNumberFormat="1" applyFont="1" applyFill="1" applyBorder="1" applyAlignment="1" applyProtection="1">
      <alignment horizontal="center" vertical="center"/>
    </xf>
    <xf numFmtId="166" fontId="24" fillId="4" borderId="63" xfId="15" applyNumberFormat="1" applyFont="1" applyFill="1" applyBorder="1" applyAlignment="1" applyProtection="1">
      <alignment horizontal="center" vertical="center"/>
    </xf>
    <xf numFmtId="166" fontId="26" fillId="4" borderId="75" xfId="15" applyNumberFormat="1" applyFont="1" applyFill="1" applyBorder="1" applyAlignment="1" applyProtection="1">
      <alignment horizontal="center" vertical="center"/>
    </xf>
    <xf numFmtId="166" fontId="24" fillId="4" borderId="53" xfId="15" applyNumberFormat="1" applyFont="1" applyFill="1" applyBorder="1" applyAlignment="1" applyProtection="1">
      <alignment horizontal="center" vertical="center"/>
    </xf>
    <xf numFmtId="49" fontId="21" fillId="4" borderId="71" xfId="50" applyNumberFormat="1" applyFont="1" applyFill="1" applyBorder="1" applyAlignment="1" applyProtection="1">
      <alignment horizontal="center" vertical="center"/>
    </xf>
    <xf numFmtId="165" fontId="24" fillId="4" borderId="71" xfId="40" applyNumberFormat="1" applyFont="1" applyFill="1" applyBorder="1" applyAlignment="1" applyProtection="1">
      <alignment horizontal="center" vertical="center"/>
    </xf>
    <xf numFmtId="165" fontId="24" fillId="4" borderId="72" xfId="40" applyNumberFormat="1" applyFont="1" applyFill="1" applyBorder="1" applyAlignment="1" applyProtection="1">
      <alignment horizontal="center" vertical="center"/>
    </xf>
    <xf numFmtId="49" fontId="17" fillId="4" borderId="24" xfId="50" applyNumberFormat="1" applyFont="1" applyFill="1" applyBorder="1" applyAlignment="1" applyProtection="1">
      <alignment horizontal="center" vertical="center"/>
    </xf>
    <xf numFmtId="165" fontId="26" fillId="4" borderId="24" xfId="40" applyNumberFormat="1" applyFont="1" applyFill="1" applyBorder="1" applyAlignment="1" applyProtection="1">
      <alignment horizontal="center" vertical="center"/>
    </xf>
    <xf numFmtId="165" fontId="26" fillId="4" borderId="52" xfId="40" applyNumberFormat="1" applyFont="1" applyFill="1" applyBorder="1" applyAlignment="1" applyProtection="1">
      <alignment horizontal="center" vertical="center"/>
    </xf>
    <xf numFmtId="166" fontId="26" fillId="4" borderId="73" xfId="15" applyNumberFormat="1" applyFont="1" applyFill="1" applyBorder="1" applyAlignment="1" applyProtection="1">
      <alignment horizontal="center" vertical="center"/>
    </xf>
    <xf numFmtId="49" fontId="21" fillId="4" borderId="47" xfId="50" applyNumberFormat="1" applyFont="1" applyFill="1" applyBorder="1" applyAlignment="1" applyProtection="1">
      <alignment horizontal="center" vertical="center"/>
    </xf>
    <xf numFmtId="165" fontId="24" fillId="4" borderId="47" xfId="40" applyNumberFormat="1" applyFont="1" applyFill="1" applyBorder="1" applyAlignment="1" applyProtection="1">
      <alignment horizontal="center" vertical="center"/>
    </xf>
    <xf numFmtId="165" fontId="24" fillId="4" borderId="50" xfId="40" applyNumberFormat="1" applyFont="1" applyFill="1" applyBorder="1" applyAlignment="1" applyProtection="1">
      <alignment horizontal="center" vertical="center"/>
    </xf>
    <xf numFmtId="0" fontId="0" fillId="4" borderId="0" xfId="0" applyFont="1" applyFill="1" applyProtection="1">
      <protection locked="0"/>
    </xf>
    <xf numFmtId="0" fontId="17" fillId="4" borderId="49" xfId="48" applyNumberFormat="1" applyFont="1" applyFill="1" applyBorder="1" applyAlignment="1" applyProtection="1">
      <alignment horizontal="left" vertical="top" wrapText="1" indent="2"/>
    </xf>
    <xf numFmtId="0" fontId="17" fillId="4" borderId="49" xfId="48" applyNumberFormat="1" applyFont="1" applyFill="1" applyBorder="1" applyAlignment="1" applyProtection="1">
      <alignment horizontal="left" vertical="top" wrapText="1"/>
    </xf>
    <xf numFmtId="0" fontId="21" fillId="4" borderId="68" xfId="48" applyNumberFormat="1" applyFont="1" applyFill="1" applyBorder="1" applyAlignment="1" applyProtection="1">
      <alignment horizontal="left" vertical="top" wrapText="1"/>
    </xf>
    <xf numFmtId="0" fontId="21" fillId="4" borderId="69" xfId="48" applyNumberFormat="1" applyFont="1" applyFill="1" applyBorder="1" applyAlignment="1" applyProtection="1">
      <alignment horizontal="left" vertical="top" wrapText="1"/>
    </xf>
    <xf numFmtId="0" fontId="21" fillId="4" borderId="70" xfId="48" applyNumberFormat="1" applyFont="1" applyFill="1" applyBorder="1" applyAlignment="1" applyProtection="1">
      <alignment horizontal="left" vertical="top" wrapText="1"/>
    </xf>
    <xf numFmtId="0" fontId="21" fillId="0" borderId="1" xfId="18" applyNumberFormat="1" applyFont="1" applyAlignment="1" applyProtection="1">
      <alignment horizontal="left" vertical="top"/>
    </xf>
    <xf numFmtId="0" fontId="21" fillId="4" borderId="66" xfId="48" applyNumberFormat="1" applyFont="1" applyFill="1" applyBorder="1" applyAlignment="1" applyProtection="1">
      <alignment horizontal="left" vertical="top" wrapText="1"/>
    </xf>
    <xf numFmtId="0" fontId="21" fillId="0" borderId="68" xfId="48" applyNumberFormat="1" applyFont="1" applyBorder="1" applyAlignment="1" applyProtection="1">
      <alignment horizontal="left" vertical="top" wrapText="1"/>
    </xf>
    <xf numFmtId="0" fontId="21" fillId="0" borderId="69" xfId="48" applyNumberFormat="1" applyFont="1" applyBorder="1" applyAlignment="1" applyProtection="1">
      <alignment horizontal="left" vertical="top" wrapText="1"/>
    </xf>
    <xf numFmtId="0" fontId="21" fillId="0" borderId="66" xfId="48" applyNumberFormat="1" applyFont="1" applyBorder="1" applyAlignment="1" applyProtection="1">
      <alignment horizontal="left" vertical="top" wrapText="1"/>
    </xf>
    <xf numFmtId="0" fontId="17" fillId="4" borderId="68" xfId="48" applyNumberFormat="1" applyFont="1" applyFill="1" applyBorder="1" applyAlignment="1" applyProtection="1">
      <alignment horizontal="left" vertical="top" wrapText="1" indent="2"/>
    </xf>
    <xf numFmtId="0" fontId="17" fillId="4" borderId="69" xfId="48" applyNumberFormat="1" applyFont="1" applyFill="1" applyBorder="1" applyAlignment="1" applyProtection="1">
      <alignment horizontal="left" vertical="top" wrapText="1"/>
    </xf>
    <xf numFmtId="0" fontId="21" fillId="4" borderId="49" xfId="48" applyNumberFormat="1" applyFont="1" applyFill="1" applyBorder="1" applyAlignment="1" applyProtection="1">
      <alignment horizontal="left" vertical="top" wrapText="1" indent="2"/>
    </xf>
    <xf numFmtId="0" fontId="22" fillId="4" borderId="68" xfId="48" applyNumberFormat="1" applyFont="1" applyFill="1" applyBorder="1" applyAlignment="1" applyProtection="1">
      <alignment horizontal="left" vertical="top" wrapText="1"/>
    </xf>
    <xf numFmtId="0" fontId="21" fillId="4" borderId="66" xfId="48" applyNumberFormat="1" applyFont="1" applyFill="1" applyBorder="1" applyAlignment="1" applyProtection="1">
      <alignment horizontal="left" vertical="top" wrapText="1" indent="2"/>
    </xf>
    <xf numFmtId="165" fontId="24" fillId="4" borderId="48" xfId="45" applyNumberFormat="1" applyFont="1" applyFill="1" applyBorder="1" applyAlignment="1" applyProtection="1">
      <alignment horizontal="center" vertical="center"/>
    </xf>
    <xf numFmtId="165" fontId="24" fillId="4" borderId="5" xfId="45" applyNumberFormat="1" applyFont="1" applyFill="1" applyBorder="1" applyAlignment="1" applyProtection="1">
      <alignment horizontal="center" vertical="center"/>
    </xf>
    <xf numFmtId="0" fontId="4" fillId="0" borderId="1" xfId="1" applyNumberFormat="1" applyFont="1" applyBorder="1" applyAlignment="1" applyProtection="1">
      <alignment horizontal="right"/>
    </xf>
    <xf numFmtId="0" fontId="4" fillId="0" borderId="1" xfId="2" applyFont="1" applyBorder="1" applyAlignment="1">
      <alignment horizontal="right" wrapText="1"/>
    </xf>
    <xf numFmtId="165" fontId="4" fillId="0" borderId="1" xfId="2" applyNumberFormat="1" applyFont="1" applyBorder="1" applyAlignment="1" applyProtection="1">
      <alignment horizontal="right" wrapText="1"/>
    </xf>
    <xf numFmtId="49" fontId="26" fillId="0" borderId="54" xfId="35" applyNumberFormat="1" applyFont="1" applyBorder="1" applyProtection="1">
      <alignment horizontal="center" vertical="center" wrapText="1"/>
    </xf>
    <xf numFmtId="49" fontId="26" fillId="0" borderId="59" xfId="35" applyFont="1" applyBorder="1">
      <alignment horizontal="center" vertical="center" wrapText="1"/>
    </xf>
    <xf numFmtId="49" fontId="26" fillId="0" borderId="55" xfId="35" applyNumberFormat="1" applyFont="1" applyBorder="1" applyProtection="1">
      <alignment horizontal="center" vertical="center" wrapText="1"/>
    </xf>
    <xf numFmtId="49" fontId="26" fillId="0" borderId="60" xfId="35" applyFont="1" applyBorder="1">
      <alignment horizontal="center" vertical="center" wrapText="1"/>
    </xf>
    <xf numFmtId="49" fontId="17" fillId="0" borderId="58" xfId="35" applyFont="1" applyBorder="1" applyAlignment="1">
      <alignment horizontal="center" vertical="center" wrapText="1"/>
    </xf>
    <xf numFmtId="49" fontId="17" fillId="0" borderId="63" xfId="35" applyFont="1" applyBorder="1" applyAlignment="1">
      <alignment horizontal="center" vertical="center" wrapText="1"/>
    </xf>
    <xf numFmtId="165" fontId="26" fillId="0" borderId="56" xfId="35" applyNumberFormat="1" applyFont="1" applyBorder="1" applyAlignment="1">
      <alignment horizontal="center" vertical="center" wrapText="1"/>
    </xf>
    <xf numFmtId="165" fontId="26" fillId="0" borderId="61" xfId="35" applyNumberFormat="1" applyFont="1" applyBorder="1" applyAlignment="1">
      <alignment horizontal="center" vertical="center" wrapText="1"/>
    </xf>
    <xf numFmtId="49" fontId="26" fillId="0" borderId="57" xfId="35" applyFont="1" applyBorder="1" applyAlignment="1">
      <alignment horizontal="center" vertical="center" wrapText="1"/>
    </xf>
    <xf numFmtId="49" fontId="26" fillId="0" borderId="62" xfId="35" applyFont="1" applyBorder="1" applyAlignment="1">
      <alignment horizontal="center" vertical="center" wrapText="1"/>
    </xf>
    <xf numFmtId="0" fontId="25" fillId="0" borderId="1" xfId="18" applyNumberFormat="1" applyFont="1" applyBorder="1" applyAlignment="1" applyProtection="1">
      <alignment horizontal="center"/>
    </xf>
    <xf numFmtId="0" fontId="27" fillId="0" borderId="0" xfId="0" applyFont="1" applyAlignment="1" applyProtection="1">
      <alignment horizontal="right"/>
      <protection locked="0"/>
    </xf>
    <xf numFmtId="0" fontId="27" fillId="0" borderId="1" xfId="0" applyFont="1" applyBorder="1" applyAlignment="1" applyProtection="1">
      <alignment horizontal="right"/>
      <protection locked="0"/>
    </xf>
  </cellXfs>
  <cellStyles count="168">
    <cellStyle name="br" xfId="163"/>
    <cellStyle name="col" xfId="162"/>
    <cellStyle name="style0" xfId="164"/>
    <cellStyle name="td" xfId="165"/>
    <cellStyle name="tr" xfId="161"/>
    <cellStyle name="xl100" xfId="80"/>
    <cellStyle name="xl101" xfId="86"/>
    <cellStyle name="xl102" xfId="82"/>
    <cellStyle name="xl103" xfId="90"/>
    <cellStyle name="xl104" xfId="93"/>
    <cellStyle name="xl105" xfId="78"/>
    <cellStyle name="xl106" xfId="81"/>
    <cellStyle name="xl107" xfId="87"/>
    <cellStyle name="xl108" xfId="92"/>
    <cellStyle name="xl109" xfId="79"/>
    <cellStyle name="xl110" xfId="88"/>
    <cellStyle name="xl111" xfId="89"/>
    <cellStyle name="xl112" xfId="83"/>
    <cellStyle name="xl113" xfId="91"/>
    <cellStyle name="xl114" xfId="84"/>
    <cellStyle name="xl115" xfId="85"/>
    <cellStyle name="xl116" xfId="94"/>
    <cellStyle name="xl117" xfId="117"/>
    <cellStyle name="xl118" xfId="121"/>
    <cellStyle name="xl119" xfId="125"/>
    <cellStyle name="xl120" xfId="131"/>
    <cellStyle name="xl121" xfId="132"/>
    <cellStyle name="xl122" xfId="133"/>
    <cellStyle name="xl123" xfId="135"/>
    <cellStyle name="xl124" xfId="156"/>
    <cellStyle name="xl125" xfId="159"/>
    <cellStyle name="xl126" xfId="95"/>
    <cellStyle name="xl127" xfId="98"/>
    <cellStyle name="xl128" xfId="101"/>
    <cellStyle name="xl129" xfId="103"/>
    <cellStyle name="xl130" xfId="108"/>
    <cellStyle name="xl131" xfId="110"/>
    <cellStyle name="xl132" xfId="112"/>
    <cellStyle name="xl133" xfId="113"/>
    <cellStyle name="xl134" xfId="118"/>
    <cellStyle name="xl135" xfId="122"/>
    <cellStyle name="xl136" xfId="126"/>
    <cellStyle name="xl137" xfId="134"/>
    <cellStyle name="xl138" xfId="137"/>
    <cellStyle name="xl139" xfId="141"/>
    <cellStyle name="xl140" xfId="145"/>
    <cellStyle name="xl141" xfId="149"/>
    <cellStyle name="xl142" xfId="99"/>
    <cellStyle name="xl143" xfId="102"/>
    <cellStyle name="xl144" xfId="104"/>
    <cellStyle name="xl145" xfId="109"/>
    <cellStyle name="xl146" xfId="111"/>
    <cellStyle name="xl147" xfId="114"/>
    <cellStyle name="xl148" xfId="119"/>
    <cellStyle name="xl149" xfId="123"/>
    <cellStyle name="xl150" xfId="127"/>
    <cellStyle name="xl151" xfId="129"/>
    <cellStyle name="xl152" xfId="136"/>
    <cellStyle name="xl153" xfId="138"/>
    <cellStyle name="xl154" xfId="139"/>
    <cellStyle name="xl155" xfId="140"/>
    <cellStyle name="xl156" xfId="142"/>
    <cellStyle name="xl157" xfId="143"/>
    <cellStyle name="xl158" xfId="144"/>
    <cellStyle name="xl159" xfId="146"/>
    <cellStyle name="xl160" xfId="147"/>
    <cellStyle name="xl161" xfId="148"/>
    <cellStyle name="xl162" xfId="150"/>
    <cellStyle name="xl163" xfId="97"/>
    <cellStyle name="xl164" xfId="105"/>
    <cellStyle name="xl165" xfId="115"/>
    <cellStyle name="xl166" xfId="120"/>
    <cellStyle name="xl167" xfId="124"/>
    <cellStyle name="xl168" xfId="128"/>
    <cellStyle name="xl169" xfId="151"/>
    <cellStyle name="xl170" xfId="154"/>
    <cellStyle name="xl171" xfId="157"/>
    <cellStyle name="xl172" xfId="160"/>
    <cellStyle name="xl173" xfId="152"/>
    <cellStyle name="xl174" xfId="155"/>
    <cellStyle name="xl175" xfId="153"/>
    <cellStyle name="xl176" xfId="106"/>
    <cellStyle name="xl177" xfId="96"/>
    <cellStyle name="xl178" xfId="107"/>
    <cellStyle name="xl179" xfId="116"/>
    <cellStyle name="xl180" xfId="130"/>
    <cellStyle name="xl181" xfId="158"/>
    <cellStyle name="xl182" xfId="100"/>
    <cellStyle name="xl21" xfId="166"/>
    <cellStyle name="xl22" xfId="1"/>
    <cellStyle name="xl23" xfId="7"/>
    <cellStyle name="xl24" xfId="11"/>
    <cellStyle name="xl25" xfId="18"/>
    <cellStyle name="xl26" xfId="33"/>
    <cellStyle name="xl27" xfId="5"/>
    <cellStyle name="xl28" xfId="35"/>
    <cellStyle name="xl29" xfId="37"/>
    <cellStyle name="xl30" xfId="43"/>
    <cellStyle name="xl31" xfId="48"/>
    <cellStyle name="xl32" xfId="167"/>
    <cellStyle name="xl33" xfId="12"/>
    <cellStyle name="xl34" xfId="29"/>
    <cellStyle name="xl35" xfId="38"/>
    <cellStyle name="xl36" xfId="44"/>
    <cellStyle name="xl37" xfId="49"/>
    <cellStyle name="xl38" xfId="52"/>
    <cellStyle name="xl39" xfId="30"/>
    <cellStyle name="xl40" xfId="22"/>
    <cellStyle name="xl41" xfId="39"/>
    <cellStyle name="xl42" xfId="45"/>
    <cellStyle name="xl43" xfId="50"/>
    <cellStyle name="xl44" xfId="36"/>
    <cellStyle name="xl45" xfId="40"/>
    <cellStyle name="xl46" xfId="54"/>
    <cellStyle name="xl47" xfId="2"/>
    <cellStyle name="xl48" xfId="19"/>
    <cellStyle name="xl49" xfId="25"/>
    <cellStyle name="xl50" xfId="27"/>
    <cellStyle name="xl51" xfId="8"/>
    <cellStyle name="xl52" xfId="13"/>
    <cellStyle name="xl53" xfId="20"/>
    <cellStyle name="xl54" xfId="3"/>
    <cellStyle name="xl55" xfId="34"/>
    <cellStyle name="xl56" xfId="9"/>
    <cellStyle name="xl57" xfId="14"/>
    <cellStyle name="xl58" xfId="21"/>
    <cellStyle name="xl59" xfId="24"/>
    <cellStyle name="xl60" xfId="26"/>
    <cellStyle name="xl61" xfId="28"/>
    <cellStyle name="xl62" xfId="31"/>
    <cellStyle name="xl63" xfId="32"/>
    <cellStyle name="xl64" xfId="4"/>
    <cellStyle name="xl65" xfId="10"/>
    <cellStyle name="xl66" xfId="15"/>
    <cellStyle name="xl67" xfId="41"/>
    <cellStyle name="xl68" xfId="46"/>
    <cellStyle name="xl69" xfId="42"/>
    <cellStyle name="xl70" xfId="47"/>
    <cellStyle name="xl71" xfId="51"/>
    <cellStyle name="xl72" xfId="53"/>
    <cellStyle name="xl73" xfId="6"/>
    <cellStyle name="xl74" xfId="16"/>
    <cellStyle name="xl75" xfId="23"/>
    <cellStyle name="xl76" xfId="17"/>
    <cellStyle name="xl77" xfId="55"/>
    <cellStyle name="xl78" xfId="58"/>
    <cellStyle name="xl79" xfId="62"/>
    <cellStyle name="xl80" xfId="69"/>
    <cellStyle name="xl81" xfId="71"/>
    <cellStyle name="xl82" xfId="56"/>
    <cellStyle name="xl83" xfId="67"/>
    <cellStyle name="xl84" xfId="70"/>
    <cellStyle name="xl85" xfId="72"/>
    <cellStyle name="xl86" xfId="77"/>
    <cellStyle name="xl87" xfId="57"/>
    <cellStyle name="xl88" xfId="63"/>
    <cellStyle name="xl89" xfId="73"/>
    <cellStyle name="xl90" xfId="59"/>
    <cellStyle name="xl91" xfId="64"/>
    <cellStyle name="xl92" xfId="74"/>
    <cellStyle name="xl93" xfId="65"/>
    <cellStyle name="xl94" xfId="68"/>
    <cellStyle name="xl95" xfId="75"/>
    <cellStyle name="xl96" xfId="66"/>
    <cellStyle name="xl97" xfId="76"/>
    <cellStyle name="xl98" xfId="60"/>
    <cellStyle name="xl99" xfId="61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00"/>
  <sheetViews>
    <sheetView tabSelected="1" view="pageBreakPreview" zoomScale="60" zoomScaleNormal="60" workbookViewId="0">
      <selection activeCell="A3" sqref="A3:E3"/>
    </sheetView>
  </sheetViews>
  <sheetFormatPr defaultColWidth="8.85546875" defaultRowHeight="18.75"/>
  <cols>
    <col min="1" max="1" width="68.42578125" style="26" customWidth="1"/>
    <col min="2" max="2" width="33.85546875" style="26" customWidth="1"/>
    <col min="3" max="3" width="26.7109375" style="26" customWidth="1"/>
    <col min="4" max="4" width="22.42578125" style="26" customWidth="1"/>
    <col min="5" max="5" width="17.42578125" style="26" customWidth="1"/>
    <col min="6" max="16384" width="8.85546875" style="1"/>
  </cols>
  <sheetData>
    <row r="1" spans="1:6" ht="26.45" customHeight="1">
      <c r="A1" s="96"/>
      <c r="B1" s="97"/>
      <c r="C1" s="98"/>
      <c r="D1" s="110" t="s">
        <v>102</v>
      </c>
      <c r="E1" s="110"/>
      <c r="F1" s="4"/>
    </row>
    <row r="2" spans="1:6" ht="25.15" customHeight="1">
      <c r="A2" s="111" t="s">
        <v>181</v>
      </c>
      <c r="B2" s="111"/>
      <c r="C2" s="111"/>
      <c r="D2" s="111"/>
      <c r="E2" s="111"/>
      <c r="F2" s="5"/>
    </row>
    <row r="3" spans="1:6" ht="25.15" customHeight="1">
      <c r="A3" s="111" t="s">
        <v>183</v>
      </c>
      <c r="B3" s="111"/>
      <c r="C3" s="111"/>
      <c r="D3" s="111"/>
      <c r="E3" s="111"/>
      <c r="F3" s="4"/>
    </row>
    <row r="4" spans="1:6" ht="25.5" customHeight="1">
      <c r="A4" s="111" t="s">
        <v>182</v>
      </c>
      <c r="B4" s="111"/>
      <c r="C4" s="111"/>
      <c r="D4" s="111"/>
      <c r="E4" s="111"/>
      <c r="F4" s="4"/>
    </row>
    <row r="5" spans="1:6" ht="14.65" customHeight="1">
      <c r="A5" s="8"/>
      <c r="B5" s="12"/>
      <c r="C5" s="10"/>
      <c r="D5" s="11"/>
      <c r="E5" s="11"/>
    </row>
    <row r="6" spans="1:6" ht="28.9" customHeight="1">
      <c r="A6" s="109" t="s">
        <v>108</v>
      </c>
      <c r="B6" s="109"/>
      <c r="C6" s="109"/>
      <c r="D6" s="109"/>
      <c r="E6" s="109"/>
      <c r="F6" s="6"/>
    </row>
    <row r="7" spans="1:6" ht="14.1" customHeight="1">
      <c r="A7" s="8"/>
      <c r="B7" s="13"/>
      <c r="C7" s="10"/>
      <c r="D7" s="11"/>
      <c r="E7" s="11"/>
    </row>
    <row r="8" spans="1:6" ht="24.75" customHeight="1">
      <c r="A8" s="14"/>
      <c r="B8" s="15"/>
      <c r="C8" s="16"/>
      <c r="D8" s="17"/>
      <c r="E8" s="11"/>
    </row>
    <row r="9" spans="1:6" ht="13.15" customHeight="1">
      <c r="A9" s="11"/>
      <c r="B9" s="11"/>
      <c r="C9" s="11"/>
      <c r="D9" s="11"/>
      <c r="E9" s="11"/>
    </row>
    <row r="10" spans="1:6" ht="24.75" customHeight="1" thickBot="1">
      <c r="A10" s="7" t="s">
        <v>0</v>
      </c>
      <c r="B10" s="28"/>
      <c r="C10" s="18"/>
      <c r="D10" s="9" t="s">
        <v>103</v>
      </c>
      <c r="E10" s="11"/>
    </row>
    <row r="11" spans="1:6" ht="19.899999999999999" customHeight="1">
      <c r="A11" s="99" t="s">
        <v>1</v>
      </c>
      <c r="B11" s="101" t="s">
        <v>2</v>
      </c>
      <c r="C11" s="105" t="s">
        <v>105</v>
      </c>
      <c r="D11" s="107" t="s">
        <v>3</v>
      </c>
      <c r="E11" s="103" t="s">
        <v>104</v>
      </c>
    </row>
    <row r="12" spans="1:6" ht="84" customHeight="1" thickBot="1">
      <c r="A12" s="100"/>
      <c r="B12" s="102"/>
      <c r="C12" s="106"/>
      <c r="D12" s="108"/>
      <c r="E12" s="104"/>
    </row>
    <row r="13" spans="1:6" ht="21.6" customHeight="1" thickBot="1">
      <c r="A13" s="19" t="s">
        <v>4</v>
      </c>
      <c r="B13" s="20" t="s">
        <v>5</v>
      </c>
      <c r="C13" s="21" t="s">
        <v>6</v>
      </c>
      <c r="D13" s="22" t="s">
        <v>7</v>
      </c>
      <c r="E13" s="23" t="s">
        <v>8</v>
      </c>
    </row>
    <row r="14" spans="1:6" s="2" customFormat="1" ht="35.450000000000003" customHeight="1" thickBot="1">
      <c r="A14" s="32" t="s">
        <v>9</v>
      </c>
      <c r="B14" s="34" t="s">
        <v>10</v>
      </c>
      <c r="C14" s="38">
        <f>C16+C71</f>
        <v>729371.06799999997</v>
      </c>
      <c r="D14" s="38">
        <f>D16+D71</f>
        <v>722893.64</v>
      </c>
      <c r="E14" s="35">
        <f>D14/C14*100</f>
        <v>99.111915966483068</v>
      </c>
    </row>
    <row r="15" spans="1:6" s="3" customFormat="1" ht="24" customHeight="1" thickBot="1">
      <c r="A15" s="33" t="s">
        <v>11</v>
      </c>
      <c r="B15" s="36"/>
      <c r="C15" s="94"/>
      <c r="D15" s="95"/>
      <c r="E15" s="35"/>
    </row>
    <row r="16" spans="1:6" s="2" customFormat="1" ht="28.15" customHeight="1" thickBot="1">
      <c r="A16" s="80" t="s">
        <v>12</v>
      </c>
      <c r="B16" s="37" t="s">
        <v>13</v>
      </c>
      <c r="C16" s="38">
        <f>C17+C21+C29+C32+C39+C44+C47+C52+C67+C96</f>
        <v>150926.51799999998</v>
      </c>
      <c r="D16" s="38">
        <f>D17+D21+D29+D32+D39+D44+D47+D52+D67+D96</f>
        <v>150926.50899999999</v>
      </c>
      <c r="E16" s="35">
        <f t="shared" ref="E16:E83" si="0">D16/C16*100</f>
        <v>99.999994036833215</v>
      </c>
    </row>
    <row r="17" spans="1:5" s="2" customFormat="1" ht="39" customHeight="1" thickBot="1">
      <c r="A17" s="80" t="s">
        <v>14</v>
      </c>
      <c r="B17" s="37" t="s">
        <v>15</v>
      </c>
      <c r="C17" s="38">
        <v>109678.88400000001</v>
      </c>
      <c r="D17" s="39">
        <v>109678.88400000001</v>
      </c>
      <c r="E17" s="35">
        <f t="shared" si="0"/>
        <v>100</v>
      </c>
    </row>
    <row r="18" spans="1:5" s="3" customFormat="1" ht="108.6" customHeight="1">
      <c r="A18" s="85" t="s">
        <v>16</v>
      </c>
      <c r="B18" s="40" t="s">
        <v>110</v>
      </c>
      <c r="C18" s="41">
        <v>108930.996</v>
      </c>
      <c r="D18" s="42">
        <v>108930.99</v>
      </c>
      <c r="E18" s="43">
        <f t="shared" si="0"/>
        <v>99.999994491925875</v>
      </c>
    </row>
    <row r="19" spans="1:5" ht="157.15" customHeight="1">
      <c r="A19" s="86" t="s">
        <v>17</v>
      </c>
      <c r="B19" s="44" t="s">
        <v>111</v>
      </c>
      <c r="C19" s="45">
        <v>126.006</v>
      </c>
      <c r="D19" s="46">
        <v>126</v>
      </c>
      <c r="E19" s="47">
        <f t="shared" si="0"/>
        <v>99.995238321984672</v>
      </c>
    </row>
    <row r="20" spans="1:5" ht="73.900000000000006" customHeight="1" thickBot="1">
      <c r="A20" s="87" t="s">
        <v>18</v>
      </c>
      <c r="B20" s="48" t="s">
        <v>112</v>
      </c>
      <c r="C20" s="49">
        <v>621.88099999999997</v>
      </c>
      <c r="D20" s="50">
        <v>621.88</v>
      </c>
      <c r="E20" s="51">
        <f t="shared" si="0"/>
        <v>99.999839197531358</v>
      </c>
    </row>
    <row r="21" spans="1:5" s="2" customFormat="1" ht="35.450000000000003" customHeight="1" thickBot="1">
      <c r="A21" s="79" t="s">
        <v>19</v>
      </c>
      <c r="B21" s="37" t="s">
        <v>20</v>
      </c>
      <c r="C21" s="38">
        <f>C22+C25+C27</f>
        <v>8612.8590000000004</v>
      </c>
      <c r="D21" s="38">
        <f>D22+D25+D27</f>
        <v>8612.8580000000002</v>
      </c>
      <c r="E21" s="35">
        <f t="shared" si="0"/>
        <v>99.999988389453492</v>
      </c>
    </row>
    <row r="22" spans="1:5" s="2" customFormat="1" ht="51.6" customHeight="1" thickBot="1">
      <c r="A22" s="79" t="s">
        <v>21</v>
      </c>
      <c r="B22" s="37" t="s">
        <v>22</v>
      </c>
      <c r="C22" s="38">
        <v>25.74</v>
      </c>
      <c r="D22" s="39">
        <v>25.74</v>
      </c>
      <c r="E22" s="35">
        <f t="shared" si="0"/>
        <v>100</v>
      </c>
    </row>
    <row r="23" spans="1:5" ht="38.450000000000003" customHeight="1">
      <c r="A23" s="88" t="s">
        <v>21</v>
      </c>
      <c r="B23" s="52" t="s">
        <v>113</v>
      </c>
      <c r="C23" s="53">
        <v>25.74</v>
      </c>
      <c r="D23" s="54">
        <v>25.7</v>
      </c>
      <c r="E23" s="43">
        <f t="shared" si="0"/>
        <v>99.844599844599841</v>
      </c>
    </row>
    <row r="24" spans="1:5" ht="54.6" customHeight="1">
      <c r="A24" s="86" t="s">
        <v>23</v>
      </c>
      <c r="B24" s="44" t="s">
        <v>114</v>
      </c>
      <c r="C24" s="45">
        <v>0</v>
      </c>
      <c r="D24" s="46">
        <v>0</v>
      </c>
      <c r="E24" s="47"/>
    </row>
    <row r="25" spans="1:5" s="2" customFormat="1" ht="24.6" customHeight="1">
      <c r="A25" s="89" t="s">
        <v>24</v>
      </c>
      <c r="B25" s="55" t="s">
        <v>25</v>
      </c>
      <c r="C25" s="56">
        <v>3102.9780000000001</v>
      </c>
      <c r="D25" s="57">
        <v>3102.9780000000001</v>
      </c>
      <c r="E25" s="58">
        <f t="shared" si="0"/>
        <v>100</v>
      </c>
    </row>
    <row r="26" spans="1:5" s="3" customFormat="1" ht="31.15" customHeight="1">
      <c r="A26" s="81" t="s">
        <v>24</v>
      </c>
      <c r="B26" s="59" t="s">
        <v>115</v>
      </c>
      <c r="C26" s="60">
        <v>3102.9780000000001</v>
      </c>
      <c r="D26" s="61">
        <v>3102.9780000000001</v>
      </c>
      <c r="E26" s="43">
        <f t="shared" si="0"/>
        <v>100</v>
      </c>
    </row>
    <row r="27" spans="1:5" s="2" customFormat="1" ht="48.6" customHeight="1" thickBot="1">
      <c r="A27" s="90" t="s">
        <v>26</v>
      </c>
      <c r="B27" s="71" t="s">
        <v>27</v>
      </c>
      <c r="C27" s="72">
        <v>5484.1409999999996</v>
      </c>
      <c r="D27" s="73">
        <v>5484.14</v>
      </c>
      <c r="E27" s="74">
        <f t="shared" si="0"/>
        <v>99.999981765603778</v>
      </c>
    </row>
    <row r="28" spans="1:5" s="78" customFormat="1" ht="64.150000000000006" customHeight="1" thickBot="1">
      <c r="A28" s="91" t="s">
        <v>106</v>
      </c>
      <c r="B28" s="75" t="s">
        <v>116</v>
      </c>
      <c r="C28" s="76">
        <v>5484.1409999999996</v>
      </c>
      <c r="D28" s="77">
        <v>5484.1409999999996</v>
      </c>
      <c r="E28" s="67">
        <f t="shared" si="0"/>
        <v>100</v>
      </c>
    </row>
    <row r="29" spans="1:5" s="2" customFormat="1" ht="37.15" customHeight="1" thickBot="1">
      <c r="A29" s="79" t="s">
        <v>28</v>
      </c>
      <c r="B29" s="37" t="s">
        <v>29</v>
      </c>
      <c r="C29" s="38">
        <v>3973.4229999999998</v>
      </c>
      <c r="D29" s="39">
        <v>3973.4229999999998</v>
      </c>
      <c r="E29" s="35">
        <f t="shared" si="0"/>
        <v>100</v>
      </c>
    </row>
    <row r="30" spans="1:5" s="3" customFormat="1" ht="68.45" customHeight="1">
      <c r="A30" s="81" t="s">
        <v>30</v>
      </c>
      <c r="B30" s="59" t="s">
        <v>117</v>
      </c>
      <c r="C30" s="60">
        <v>3973.4</v>
      </c>
      <c r="D30" s="61">
        <v>3973.4229999999998</v>
      </c>
      <c r="E30" s="43">
        <f t="shared" si="0"/>
        <v>100.00057884934816</v>
      </c>
    </row>
    <row r="31" spans="1:5" s="3" customFormat="1" ht="39" customHeight="1" thickBot="1">
      <c r="A31" s="82" t="s">
        <v>31</v>
      </c>
      <c r="B31" s="62" t="s">
        <v>118</v>
      </c>
      <c r="C31" s="63">
        <v>0</v>
      </c>
      <c r="D31" s="64">
        <v>0</v>
      </c>
      <c r="E31" s="65" t="e">
        <f t="shared" si="0"/>
        <v>#DIV/0!</v>
      </c>
    </row>
    <row r="32" spans="1:5" s="2" customFormat="1" ht="57" customHeight="1" thickBot="1">
      <c r="A32" s="79" t="s">
        <v>180</v>
      </c>
      <c r="B32" s="37" t="s">
        <v>32</v>
      </c>
      <c r="C32" s="38">
        <f>C33+C34+C35+C36+C37+C38</f>
        <v>5302.1999999999989</v>
      </c>
      <c r="D32" s="38">
        <f>D33+D34+D35+D36+D37+D38</f>
        <v>5302.1999999999989</v>
      </c>
      <c r="E32" s="66">
        <f t="shared" si="0"/>
        <v>100</v>
      </c>
    </row>
    <row r="33" spans="1:5" s="3" customFormat="1" ht="120.6" customHeight="1">
      <c r="A33" s="81" t="s">
        <v>33</v>
      </c>
      <c r="B33" s="59" t="s">
        <v>109</v>
      </c>
      <c r="C33" s="60">
        <v>1231</v>
      </c>
      <c r="D33" s="61">
        <v>1231</v>
      </c>
      <c r="E33" s="43">
        <f t="shared" si="0"/>
        <v>100</v>
      </c>
    </row>
    <row r="34" spans="1:5" s="3" customFormat="1" ht="110.45" customHeight="1">
      <c r="A34" s="81" t="s">
        <v>34</v>
      </c>
      <c r="B34" s="59" t="s">
        <v>119</v>
      </c>
      <c r="C34" s="60">
        <v>332.6</v>
      </c>
      <c r="D34" s="61">
        <v>332.6</v>
      </c>
      <c r="E34" s="47">
        <f t="shared" si="0"/>
        <v>100</v>
      </c>
    </row>
    <row r="35" spans="1:5" s="3" customFormat="1" ht="109.15" customHeight="1">
      <c r="A35" s="92" t="s">
        <v>176</v>
      </c>
      <c r="B35" s="59" t="s">
        <v>163</v>
      </c>
      <c r="C35" s="60">
        <v>13.7</v>
      </c>
      <c r="D35" s="61">
        <v>13.7</v>
      </c>
      <c r="E35" s="47">
        <f t="shared" ref="E35" si="1">D35/C35*100</f>
        <v>100</v>
      </c>
    </row>
    <row r="36" spans="1:5" s="3" customFormat="1" ht="89.45" customHeight="1">
      <c r="A36" s="81" t="s">
        <v>35</v>
      </c>
      <c r="B36" s="59" t="s">
        <v>120</v>
      </c>
      <c r="C36" s="60">
        <v>677.3</v>
      </c>
      <c r="D36" s="61">
        <v>677.3</v>
      </c>
      <c r="E36" s="47">
        <f t="shared" si="0"/>
        <v>100</v>
      </c>
    </row>
    <row r="37" spans="1:5" s="3" customFormat="1" ht="54" customHeight="1">
      <c r="A37" s="81" t="s">
        <v>36</v>
      </c>
      <c r="B37" s="59" t="s">
        <v>121</v>
      </c>
      <c r="C37" s="60">
        <v>2921.2</v>
      </c>
      <c r="D37" s="61">
        <v>2921.2</v>
      </c>
      <c r="E37" s="47">
        <f t="shared" si="0"/>
        <v>100</v>
      </c>
    </row>
    <row r="38" spans="1:5" s="3" customFormat="1" ht="102" customHeight="1" thickBot="1">
      <c r="A38" s="82" t="s">
        <v>37</v>
      </c>
      <c r="B38" s="62" t="s">
        <v>122</v>
      </c>
      <c r="C38" s="63">
        <v>126.4</v>
      </c>
      <c r="D38" s="64">
        <v>126.4</v>
      </c>
      <c r="E38" s="51">
        <f t="shared" si="0"/>
        <v>100</v>
      </c>
    </row>
    <row r="39" spans="1:5" s="2" customFormat="1" ht="43.9" customHeight="1" thickBot="1">
      <c r="A39" s="80" t="s">
        <v>38</v>
      </c>
      <c r="B39" s="37" t="s">
        <v>39</v>
      </c>
      <c r="C39" s="38">
        <v>113.358</v>
      </c>
      <c r="D39" s="39">
        <v>113.358</v>
      </c>
      <c r="E39" s="35">
        <f t="shared" si="0"/>
        <v>100</v>
      </c>
    </row>
    <row r="40" spans="1:5" s="3" customFormat="1" ht="42" customHeight="1">
      <c r="A40" s="81" t="s">
        <v>107</v>
      </c>
      <c r="B40" s="59" t="s">
        <v>123</v>
      </c>
      <c r="C40" s="60">
        <v>42.493000000000002</v>
      </c>
      <c r="D40" s="61">
        <v>42.49</v>
      </c>
      <c r="E40" s="43">
        <f t="shared" si="0"/>
        <v>99.992940013649317</v>
      </c>
    </row>
    <row r="41" spans="1:5" s="3" customFormat="1" ht="37.9" customHeight="1">
      <c r="A41" s="81" t="s">
        <v>40</v>
      </c>
      <c r="B41" s="59" t="s">
        <v>124</v>
      </c>
      <c r="C41" s="60">
        <v>61.774999999999999</v>
      </c>
      <c r="D41" s="61">
        <v>61.77</v>
      </c>
      <c r="E41" s="47">
        <f t="shared" si="0"/>
        <v>99.991906110886291</v>
      </c>
    </row>
    <row r="42" spans="1:5" s="3" customFormat="1" ht="32.450000000000003" customHeight="1">
      <c r="A42" s="81" t="s">
        <v>41</v>
      </c>
      <c r="B42" s="59" t="s">
        <v>125</v>
      </c>
      <c r="C42" s="60">
        <v>8.9359999999999999</v>
      </c>
      <c r="D42" s="61">
        <v>8.93</v>
      </c>
      <c r="E42" s="47">
        <f t="shared" si="0"/>
        <v>99.932855863921205</v>
      </c>
    </row>
    <row r="43" spans="1:5" s="3" customFormat="1" ht="41.45" customHeight="1" thickBot="1">
      <c r="A43" s="82" t="s">
        <v>42</v>
      </c>
      <c r="B43" s="62" t="s">
        <v>126</v>
      </c>
      <c r="C43" s="63">
        <v>0.154</v>
      </c>
      <c r="D43" s="64">
        <v>0.154</v>
      </c>
      <c r="E43" s="51">
        <f t="shared" si="0"/>
        <v>100</v>
      </c>
    </row>
    <row r="44" spans="1:5" s="2" customFormat="1" ht="48.6" customHeight="1" thickBot="1">
      <c r="A44" s="80" t="s">
        <v>43</v>
      </c>
      <c r="B44" s="37" t="s">
        <v>44</v>
      </c>
      <c r="C44" s="38">
        <v>13650.9</v>
      </c>
      <c r="D44" s="39">
        <v>13650.9</v>
      </c>
      <c r="E44" s="35">
        <f t="shared" si="0"/>
        <v>100</v>
      </c>
    </row>
    <row r="45" spans="1:5" s="3" customFormat="1" ht="60" customHeight="1">
      <c r="A45" s="81" t="s">
        <v>45</v>
      </c>
      <c r="B45" s="59" t="s">
        <v>127</v>
      </c>
      <c r="C45" s="60">
        <v>13650.808000000001</v>
      </c>
      <c r="D45" s="61">
        <v>13650.808000000001</v>
      </c>
      <c r="E45" s="43">
        <f t="shared" si="0"/>
        <v>100</v>
      </c>
    </row>
    <row r="46" spans="1:5" s="3" customFormat="1" ht="50.45" customHeight="1" thickBot="1">
      <c r="A46" s="82" t="s">
        <v>46</v>
      </c>
      <c r="B46" s="62" t="s">
        <v>128</v>
      </c>
      <c r="C46" s="63">
        <v>0.10199999999999999</v>
      </c>
      <c r="D46" s="64">
        <v>0.10199999999999999</v>
      </c>
      <c r="E46" s="51">
        <f t="shared" si="0"/>
        <v>100</v>
      </c>
    </row>
    <row r="47" spans="1:5" s="2" customFormat="1" ht="48.6" customHeight="1" thickBot="1">
      <c r="A47" s="79" t="s">
        <v>47</v>
      </c>
      <c r="B47" s="37" t="s">
        <v>48</v>
      </c>
      <c r="C47" s="38">
        <f>C48+C49+C50+C51</f>
        <v>6768.9129999999996</v>
      </c>
      <c r="D47" s="38">
        <f>D48+D49+D50+D51</f>
        <v>6768.91</v>
      </c>
      <c r="E47" s="35">
        <f t="shared" si="0"/>
        <v>99.999955679737653</v>
      </c>
    </row>
    <row r="48" spans="1:5" s="3" customFormat="1" ht="119.45" customHeight="1">
      <c r="A48" s="81" t="s">
        <v>49</v>
      </c>
      <c r="B48" s="59" t="s">
        <v>129</v>
      </c>
      <c r="C48" s="60">
        <v>550.33000000000004</v>
      </c>
      <c r="D48" s="61">
        <v>550.33000000000004</v>
      </c>
      <c r="E48" s="43">
        <f t="shared" ref="E48" si="2">D48/C48*100</f>
        <v>100</v>
      </c>
    </row>
    <row r="49" spans="1:5" s="3" customFormat="1" ht="128.44999999999999" customHeight="1">
      <c r="A49" s="92" t="s">
        <v>179</v>
      </c>
      <c r="B49" s="59" t="s">
        <v>164</v>
      </c>
      <c r="C49" s="60">
        <v>90.974999999999994</v>
      </c>
      <c r="D49" s="61">
        <v>90.974999999999994</v>
      </c>
      <c r="E49" s="43">
        <f t="shared" si="0"/>
        <v>100</v>
      </c>
    </row>
    <row r="50" spans="1:5" s="3" customFormat="1" ht="91.15" customHeight="1">
      <c r="A50" s="81" t="s">
        <v>50</v>
      </c>
      <c r="B50" s="59" t="s">
        <v>130</v>
      </c>
      <c r="C50" s="60">
        <v>5694.2079999999996</v>
      </c>
      <c r="D50" s="61">
        <v>5694.2079999999996</v>
      </c>
      <c r="E50" s="47">
        <f t="shared" si="0"/>
        <v>100</v>
      </c>
    </row>
    <row r="51" spans="1:5" s="3" customFormat="1" ht="81" customHeight="1" thickBot="1">
      <c r="A51" s="81" t="s">
        <v>51</v>
      </c>
      <c r="B51" s="59" t="s">
        <v>131</v>
      </c>
      <c r="C51" s="60">
        <v>433.4</v>
      </c>
      <c r="D51" s="61">
        <v>433.39699999999999</v>
      </c>
      <c r="E51" s="51">
        <f t="shared" si="0"/>
        <v>99.999307798800189</v>
      </c>
    </row>
    <row r="52" spans="1:5" s="2" customFormat="1" ht="29.45" customHeight="1" thickBot="1">
      <c r="A52" s="80" t="s">
        <v>52</v>
      </c>
      <c r="B52" s="37" t="s">
        <v>53</v>
      </c>
      <c r="C52" s="38">
        <f>SUM(C53:C66)</f>
        <v>1455.7460000000001</v>
      </c>
      <c r="D52" s="38">
        <f>SUM(D53:D66)</f>
        <v>1455.741</v>
      </c>
      <c r="E52" s="35">
        <f>D52/C52*100</f>
        <v>99.999656533488661</v>
      </c>
    </row>
    <row r="53" spans="1:5" s="3" customFormat="1" ht="128.44999999999999" customHeight="1">
      <c r="A53" s="81" t="s">
        <v>54</v>
      </c>
      <c r="B53" s="59" t="s">
        <v>132</v>
      </c>
      <c r="C53" s="60">
        <v>11.14</v>
      </c>
      <c r="D53" s="61">
        <v>11.14</v>
      </c>
      <c r="E53" s="43">
        <f t="shared" si="0"/>
        <v>100</v>
      </c>
    </row>
    <row r="54" spans="1:5" s="3" customFormat="1" ht="164.45" customHeight="1">
      <c r="A54" s="81" t="s">
        <v>55</v>
      </c>
      <c r="B54" s="59" t="s">
        <v>133</v>
      </c>
      <c r="C54" s="60">
        <v>122.584</v>
      </c>
      <c r="D54" s="61">
        <v>122.58</v>
      </c>
      <c r="E54" s="47">
        <f t="shared" si="0"/>
        <v>99.996736931410297</v>
      </c>
    </row>
    <row r="55" spans="1:5" s="3" customFormat="1" ht="123" customHeight="1">
      <c r="A55" s="81" t="s">
        <v>56</v>
      </c>
      <c r="B55" s="59" t="s">
        <v>134</v>
      </c>
      <c r="C55" s="60">
        <v>24.370999999999999</v>
      </c>
      <c r="D55" s="61">
        <v>24.37</v>
      </c>
      <c r="E55" s="47">
        <f t="shared" si="0"/>
        <v>99.995896762545655</v>
      </c>
    </row>
    <row r="56" spans="1:5" s="3" customFormat="1" ht="124.9" customHeight="1">
      <c r="A56" s="81" t="s">
        <v>57</v>
      </c>
      <c r="B56" s="59" t="s">
        <v>135</v>
      </c>
      <c r="C56" s="60">
        <v>16.600000000000001</v>
      </c>
      <c r="D56" s="61">
        <v>16.600000000000001</v>
      </c>
      <c r="E56" s="47">
        <f t="shared" si="0"/>
        <v>100</v>
      </c>
    </row>
    <row r="57" spans="1:5" s="3" customFormat="1" ht="132" customHeight="1">
      <c r="A57" s="81" t="s">
        <v>167</v>
      </c>
      <c r="B57" s="59" t="s">
        <v>166</v>
      </c>
      <c r="C57" s="60">
        <v>1.5</v>
      </c>
      <c r="D57" s="61">
        <v>1.5</v>
      </c>
      <c r="E57" s="47">
        <f t="shared" ref="E57" si="3">D57/C57*100</f>
        <v>100</v>
      </c>
    </row>
    <row r="58" spans="1:5" s="3" customFormat="1" ht="148.9" customHeight="1">
      <c r="A58" s="81" t="s">
        <v>58</v>
      </c>
      <c r="B58" s="59" t="s">
        <v>136</v>
      </c>
      <c r="C58" s="60">
        <v>60.576000000000001</v>
      </c>
      <c r="D58" s="61">
        <v>60.576000000000001</v>
      </c>
      <c r="E58" s="47">
        <f t="shared" si="0"/>
        <v>100</v>
      </c>
    </row>
    <row r="59" spans="1:5" s="3" customFormat="1" ht="179.25" customHeight="1">
      <c r="A59" s="81" t="s">
        <v>59</v>
      </c>
      <c r="B59" s="59" t="s">
        <v>137</v>
      </c>
      <c r="C59" s="60">
        <v>24.14</v>
      </c>
      <c r="D59" s="61">
        <v>24.14</v>
      </c>
      <c r="E59" s="47">
        <f t="shared" si="0"/>
        <v>100</v>
      </c>
    </row>
    <row r="60" spans="1:5" s="3" customFormat="1" ht="124.15" customHeight="1">
      <c r="A60" s="81" t="s">
        <v>60</v>
      </c>
      <c r="B60" s="59" t="s">
        <v>138</v>
      </c>
      <c r="C60" s="60">
        <v>7.2569999999999997</v>
      </c>
      <c r="D60" s="61">
        <v>7.2569999999999997</v>
      </c>
      <c r="E60" s="47">
        <f t="shared" si="0"/>
        <v>100</v>
      </c>
    </row>
    <row r="61" spans="1:5" s="3" customFormat="1" ht="129.75" customHeight="1">
      <c r="A61" s="81" t="s">
        <v>61</v>
      </c>
      <c r="B61" s="59" t="s">
        <v>139</v>
      </c>
      <c r="C61" s="60">
        <v>43.014000000000003</v>
      </c>
      <c r="D61" s="61">
        <v>43.014000000000003</v>
      </c>
      <c r="E61" s="47">
        <f t="shared" si="0"/>
        <v>100</v>
      </c>
    </row>
    <row r="62" spans="1:5" s="3" customFormat="1" ht="144" customHeight="1">
      <c r="A62" s="81" t="s">
        <v>62</v>
      </c>
      <c r="B62" s="59" t="s">
        <v>140</v>
      </c>
      <c r="C62" s="60">
        <v>52.7</v>
      </c>
      <c r="D62" s="61">
        <v>52.7</v>
      </c>
      <c r="E62" s="47">
        <f t="shared" si="0"/>
        <v>100</v>
      </c>
    </row>
    <row r="63" spans="1:5" s="3" customFormat="1" ht="81" customHeight="1">
      <c r="A63" s="81" t="s">
        <v>168</v>
      </c>
      <c r="B63" s="59" t="s">
        <v>169</v>
      </c>
      <c r="C63" s="60">
        <v>45.156999999999996</v>
      </c>
      <c r="D63" s="61">
        <v>45.156999999999996</v>
      </c>
      <c r="E63" s="47">
        <f t="shared" si="0"/>
        <v>100</v>
      </c>
    </row>
    <row r="64" spans="1:5" s="3" customFormat="1" ht="96.75" customHeight="1">
      <c r="A64" s="81" t="s">
        <v>63</v>
      </c>
      <c r="B64" s="59" t="s">
        <v>141</v>
      </c>
      <c r="C64" s="60">
        <v>208.84899999999999</v>
      </c>
      <c r="D64" s="61">
        <v>208.84899999999999</v>
      </c>
      <c r="E64" s="47">
        <f t="shared" si="0"/>
        <v>100</v>
      </c>
    </row>
    <row r="65" spans="1:5" s="3" customFormat="1" ht="104.45" customHeight="1">
      <c r="A65" s="81" t="s">
        <v>64</v>
      </c>
      <c r="B65" s="59" t="s">
        <v>142</v>
      </c>
      <c r="C65" s="60">
        <v>2.2000000000000002</v>
      </c>
      <c r="D65" s="61">
        <v>2.2000000000000002</v>
      </c>
      <c r="E65" s="47">
        <f t="shared" si="0"/>
        <v>100</v>
      </c>
    </row>
    <row r="66" spans="1:5" s="3" customFormat="1" ht="147.6" customHeight="1" thickBot="1">
      <c r="A66" s="82" t="s">
        <v>65</v>
      </c>
      <c r="B66" s="62" t="s">
        <v>143</v>
      </c>
      <c r="C66" s="63">
        <v>835.65800000000002</v>
      </c>
      <c r="D66" s="64">
        <v>835.65800000000002</v>
      </c>
      <c r="E66" s="51">
        <f t="shared" si="0"/>
        <v>100</v>
      </c>
    </row>
    <row r="67" spans="1:5" s="2" customFormat="1" ht="31.15" customHeight="1" thickBot="1">
      <c r="A67" s="80" t="s">
        <v>66</v>
      </c>
      <c r="B67" s="37" t="s">
        <v>67</v>
      </c>
      <c r="C67" s="38">
        <v>8.4350000000000005</v>
      </c>
      <c r="D67" s="39">
        <v>8.4350000000000005</v>
      </c>
      <c r="E67" s="67"/>
    </row>
    <row r="68" spans="1:5" s="3" customFormat="1" ht="26.45" customHeight="1">
      <c r="A68" s="93" t="s">
        <v>68</v>
      </c>
      <c r="B68" s="40" t="s">
        <v>144</v>
      </c>
      <c r="C68" s="41">
        <v>8.4350000000000005</v>
      </c>
      <c r="D68" s="42">
        <v>8.4350000000000005</v>
      </c>
      <c r="E68" s="43"/>
    </row>
    <row r="69" spans="1:5" s="3" customFormat="1" ht="41.45" customHeight="1" thickBot="1">
      <c r="A69" s="81" t="s">
        <v>69</v>
      </c>
      <c r="B69" s="59" t="s">
        <v>145</v>
      </c>
      <c r="C69" s="60">
        <v>8.4350000000000005</v>
      </c>
      <c r="D69" s="61">
        <v>8.4350000000000005</v>
      </c>
      <c r="E69" s="51"/>
    </row>
    <row r="70" spans="1:5" s="2" customFormat="1" ht="24" customHeight="1" thickBot="1">
      <c r="A70" s="80" t="s">
        <v>70</v>
      </c>
      <c r="B70" s="37" t="s">
        <v>71</v>
      </c>
      <c r="C70" s="38">
        <v>561176.81900000002</v>
      </c>
      <c r="D70" s="39">
        <v>542708.69700000004</v>
      </c>
      <c r="E70" s="35">
        <f t="shared" si="0"/>
        <v>96.709036906957493</v>
      </c>
    </row>
    <row r="71" spans="1:5" s="2" customFormat="1" ht="54.6" customHeight="1" thickBot="1">
      <c r="A71" s="80" t="s">
        <v>72</v>
      </c>
      <c r="B71" s="37" t="s">
        <v>73</v>
      </c>
      <c r="C71" s="38">
        <f>C72+C75+C85+C91</f>
        <v>578444.54999999993</v>
      </c>
      <c r="D71" s="38">
        <f>D72+D75+D85+D91</f>
        <v>571967.13100000005</v>
      </c>
      <c r="E71" s="35">
        <f t="shared" si="0"/>
        <v>98.880200530889283</v>
      </c>
    </row>
    <row r="72" spans="1:5" s="2" customFormat="1" ht="45.6" customHeight="1" thickBot="1">
      <c r="A72" s="80" t="s">
        <v>74</v>
      </c>
      <c r="B72" s="37" t="s">
        <v>75</v>
      </c>
      <c r="C72" s="38">
        <v>284184</v>
      </c>
      <c r="D72" s="39">
        <v>282574</v>
      </c>
      <c r="E72" s="35">
        <f t="shared" si="0"/>
        <v>99.43346564197843</v>
      </c>
    </row>
    <row r="73" spans="1:5" s="3" customFormat="1" ht="59.45" customHeight="1">
      <c r="A73" s="81" t="s">
        <v>76</v>
      </c>
      <c r="B73" s="59" t="s">
        <v>146</v>
      </c>
      <c r="C73" s="60">
        <v>223907</v>
      </c>
      <c r="D73" s="61">
        <v>223907</v>
      </c>
      <c r="E73" s="43">
        <f t="shared" si="0"/>
        <v>100</v>
      </c>
    </row>
    <row r="74" spans="1:5" s="3" customFormat="1" ht="55.9" customHeight="1" thickBot="1">
      <c r="A74" s="81" t="s">
        <v>77</v>
      </c>
      <c r="B74" s="59" t="s">
        <v>147</v>
      </c>
      <c r="C74" s="60">
        <v>60277</v>
      </c>
      <c r="D74" s="61">
        <v>58667</v>
      </c>
      <c r="E74" s="51">
        <f t="shared" si="0"/>
        <v>97.328997793519918</v>
      </c>
    </row>
    <row r="75" spans="1:5" s="3" customFormat="1" ht="57" customHeight="1" thickBot="1">
      <c r="A75" s="80" t="s">
        <v>78</v>
      </c>
      <c r="B75" s="37" t="s">
        <v>79</v>
      </c>
      <c r="C75" s="38">
        <f>SUM(C76:C84)</f>
        <v>56702.841999999997</v>
      </c>
      <c r="D75" s="38">
        <f>SUM(D76:D84)</f>
        <v>54217.880999999994</v>
      </c>
      <c r="E75" s="35">
        <f>D75/C75*100</f>
        <v>95.617572396106695</v>
      </c>
    </row>
    <row r="76" spans="1:5" s="3" customFormat="1" ht="122.45" customHeight="1">
      <c r="A76" s="81" t="s">
        <v>80</v>
      </c>
      <c r="B76" s="59" t="s">
        <v>148</v>
      </c>
      <c r="C76" s="60">
        <v>2031.347</v>
      </c>
      <c r="D76" s="61">
        <v>2031.347</v>
      </c>
      <c r="E76" s="43">
        <f t="shared" si="0"/>
        <v>100</v>
      </c>
    </row>
    <row r="77" spans="1:5" s="3" customFormat="1" ht="160.9" customHeight="1">
      <c r="A77" s="81" t="s">
        <v>81</v>
      </c>
      <c r="B77" s="59" t="s">
        <v>149</v>
      </c>
      <c r="C77" s="60">
        <v>6000</v>
      </c>
      <c r="D77" s="61">
        <v>4393.34</v>
      </c>
      <c r="E77" s="47"/>
    </row>
    <row r="78" spans="1:5" s="3" customFormat="1" ht="123.6" customHeight="1">
      <c r="A78" s="81" t="s">
        <v>82</v>
      </c>
      <c r="B78" s="59" t="s">
        <v>150</v>
      </c>
      <c r="C78" s="60">
        <v>230</v>
      </c>
      <c r="D78" s="61">
        <v>89.66</v>
      </c>
      <c r="E78" s="47"/>
    </row>
    <row r="79" spans="1:5" s="3" customFormat="1" ht="87" customHeight="1">
      <c r="A79" s="81" t="s">
        <v>83</v>
      </c>
      <c r="B79" s="59" t="s">
        <v>165</v>
      </c>
      <c r="C79" s="60">
        <v>10359.576999999999</v>
      </c>
      <c r="D79" s="61">
        <v>10359.576999999999</v>
      </c>
      <c r="E79" s="47">
        <f t="shared" si="0"/>
        <v>100</v>
      </c>
    </row>
    <row r="80" spans="1:5" s="3" customFormat="1" ht="69.599999999999994" customHeight="1">
      <c r="A80" s="81" t="s">
        <v>174</v>
      </c>
      <c r="B80" s="59" t="s">
        <v>175</v>
      </c>
      <c r="C80" s="60">
        <v>537.5</v>
      </c>
      <c r="D80" s="61">
        <v>537.5</v>
      </c>
      <c r="E80" s="47">
        <f t="shared" si="0"/>
        <v>100</v>
      </c>
    </row>
    <row r="81" spans="1:5" s="3" customFormat="1" ht="89.45" customHeight="1">
      <c r="A81" s="81" t="s">
        <v>84</v>
      </c>
      <c r="B81" s="59" t="s">
        <v>151</v>
      </c>
      <c r="C81" s="60">
        <v>626.79399999999998</v>
      </c>
      <c r="D81" s="61">
        <v>626.79399999999998</v>
      </c>
      <c r="E81" s="47">
        <f t="shared" ref="E81:E82" si="4">D81/C81*100</f>
        <v>100</v>
      </c>
    </row>
    <row r="82" spans="1:5" s="3" customFormat="1" ht="39" customHeight="1">
      <c r="A82" s="81" t="s">
        <v>171</v>
      </c>
      <c r="B82" s="59" t="s">
        <v>170</v>
      </c>
      <c r="C82" s="60">
        <v>55</v>
      </c>
      <c r="D82" s="61">
        <v>55</v>
      </c>
      <c r="E82" s="47">
        <f t="shared" si="4"/>
        <v>100</v>
      </c>
    </row>
    <row r="83" spans="1:5" s="3" customFormat="1" ht="41.45" customHeight="1">
      <c r="A83" s="81" t="s">
        <v>172</v>
      </c>
      <c r="B83" s="59" t="s">
        <v>173</v>
      </c>
      <c r="C83" s="60">
        <v>24572.02</v>
      </c>
      <c r="D83" s="61">
        <v>24572.02</v>
      </c>
      <c r="E83" s="47">
        <f t="shared" si="0"/>
        <v>100</v>
      </c>
    </row>
    <row r="84" spans="1:5" s="3" customFormat="1" ht="32.25" customHeight="1" thickBot="1">
      <c r="A84" s="82" t="s">
        <v>85</v>
      </c>
      <c r="B84" s="62" t="s">
        <v>152</v>
      </c>
      <c r="C84" s="63">
        <v>12290.603999999999</v>
      </c>
      <c r="D84" s="64">
        <v>11552.643</v>
      </c>
      <c r="E84" s="51">
        <f t="shared" ref="E84:E98" si="5">D84/C84*100</f>
        <v>93.995730396976427</v>
      </c>
    </row>
    <row r="85" spans="1:5" s="3" customFormat="1" ht="40.9" customHeight="1" thickBot="1">
      <c r="A85" s="80" t="s">
        <v>86</v>
      </c>
      <c r="B85" s="37" t="s">
        <v>87</v>
      </c>
      <c r="C85" s="38">
        <f>SUM(C86:C90)</f>
        <v>213130.459</v>
      </c>
      <c r="D85" s="38">
        <f>SUM(D86:D90)</f>
        <v>211679.91800000001</v>
      </c>
      <c r="E85" s="35">
        <f t="shared" si="5"/>
        <v>99.319411684840404</v>
      </c>
    </row>
    <row r="86" spans="1:5" s="3" customFormat="1" ht="59.45" customHeight="1">
      <c r="A86" s="85" t="s">
        <v>88</v>
      </c>
      <c r="B86" s="40" t="s">
        <v>153</v>
      </c>
      <c r="C86" s="41">
        <v>39321.959000000003</v>
      </c>
      <c r="D86" s="42">
        <v>37884.517999999996</v>
      </c>
      <c r="E86" s="43">
        <f t="shared" si="5"/>
        <v>96.344431873294994</v>
      </c>
    </row>
    <row r="87" spans="1:5" s="3" customFormat="1" ht="75.75" customHeight="1">
      <c r="A87" s="81" t="s">
        <v>89</v>
      </c>
      <c r="B87" s="59" t="s">
        <v>154</v>
      </c>
      <c r="C87" s="60">
        <v>1916.3</v>
      </c>
      <c r="D87" s="61">
        <v>1916.3</v>
      </c>
      <c r="E87" s="47">
        <f t="shared" si="5"/>
        <v>100</v>
      </c>
    </row>
    <row r="88" spans="1:5" s="3" customFormat="1" ht="87.6" customHeight="1">
      <c r="A88" s="81" t="s">
        <v>90</v>
      </c>
      <c r="B88" s="59" t="s">
        <v>155</v>
      </c>
      <c r="C88" s="60">
        <v>1.4</v>
      </c>
      <c r="D88" s="61">
        <v>1.4</v>
      </c>
      <c r="E88" s="47">
        <f t="shared" si="5"/>
        <v>100</v>
      </c>
    </row>
    <row r="89" spans="1:5" s="3" customFormat="1" ht="57" customHeight="1">
      <c r="A89" s="81" t="s">
        <v>91</v>
      </c>
      <c r="B89" s="59" t="s">
        <v>156</v>
      </c>
      <c r="C89" s="60">
        <v>1334</v>
      </c>
      <c r="D89" s="61">
        <v>1334</v>
      </c>
      <c r="E89" s="47">
        <f t="shared" si="5"/>
        <v>100</v>
      </c>
    </row>
    <row r="90" spans="1:5" s="3" customFormat="1" ht="46.9" customHeight="1" thickBot="1">
      <c r="A90" s="82" t="s">
        <v>92</v>
      </c>
      <c r="B90" s="62" t="s">
        <v>157</v>
      </c>
      <c r="C90" s="63">
        <v>170556.79999999999</v>
      </c>
      <c r="D90" s="64">
        <v>170543.7</v>
      </c>
      <c r="E90" s="51">
        <f t="shared" si="5"/>
        <v>99.992319274282835</v>
      </c>
    </row>
    <row r="91" spans="1:5" s="2" customFormat="1" ht="31.9" customHeight="1" thickBot="1">
      <c r="A91" s="80" t="s">
        <v>93</v>
      </c>
      <c r="B91" s="37" t="s">
        <v>94</v>
      </c>
      <c r="C91" s="38">
        <f>SUM(C92:C95)</f>
        <v>24427.249</v>
      </c>
      <c r="D91" s="38">
        <f>SUM(D92:D95)</f>
        <v>23495.332000000002</v>
      </c>
      <c r="E91" s="35">
        <f t="shared" si="5"/>
        <v>96.184928560723321</v>
      </c>
    </row>
    <row r="92" spans="1:5" s="3" customFormat="1" ht="91.9" customHeight="1">
      <c r="A92" s="81" t="s">
        <v>95</v>
      </c>
      <c r="B92" s="59" t="s">
        <v>158</v>
      </c>
      <c r="C92" s="60">
        <v>1995</v>
      </c>
      <c r="D92" s="60">
        <v>1107</v>
      </c>
      <c r="E92" s="43">
        <f t="shared" si="5"/>
        <v>55.488721804511279</v>
      </c>
    </row>
    <row r="93" spans="1:5" s="3" customFormat="1" ht="90" customHeight="1">
      <c r="A93" s="81" t="s">
        <v>96</v>
      </c>
      <c r="B93" s="59" t="s">
        <v>159</v>
      </c>
      <c r="C93" s="60">
        <v>14107.99</v>
      </c>
      <c r="D93" s="61">
        <v>14064.073</v>
      </c>
      <c r="E93" s="47">
        <f t="shared" si="5"/>
        <v>99.68870831351596</v>
      </c>
    </row>
    <row r="94" spans="1:5" s="3" customFormat="1" ht="97.5" customHeight="1">
      <c r="A94" s="81" t="s">
        <v>177</v>
      </c>
      <c r="B94" s="59" t="s">
        <v>178</v>
      </c>
      <c r="C94" s="60">
        <v>1985.559</v>
      </c>
      <c r="D94" s="61">
        <v>1985.559</v>
      </c>
      <c r="E94" s="51">
        <f t="shared" ref="E94" si="6">D94/C94*100</f>
        <v>100</v>
      </c>
    </row>
    <row r="95" spans="1:5" s="3" customFormat="1" ht="56.45" customHeight="1" thickBot="1">
      <c r="A95" s="81" t="s">
        <v>97</v>
      </c>
      <c r="B95" s="59" t="s">
        <v>160</v>
      </c>
      <c r="C95" s="60">
        <v>6338.7</v>
      </c>
      <c r="D95" s="61">
        <v>6338.7</v>
      </c>
      <c r="E95" s="51">
        <f t="shared" si="5"/>
        <v>100</v>
      </c>
    </row>
    <row r="96" spans="1:5" s="2" customFormat="1" ht="32.450000000000003" customHeight="1" thickBot="1">
      <c r="A96" s="80" t="s">
        <v>98</v>
      </c>
      <c r="B96" s="37" t="s">
        <v>99</v>
      </c>
      <c r="C96" s="38">
        <v>1361.8</v>
      </c>
      <c r="D96" s="39">
        <v>1361.8</v>
      </c>
      <c r="E96" s="35">
        <f t="shared" si="5"/>
        <v>100</v>
      </c>
    </row>
    <row r="97" spans="1:5" s="3" customFormat="1" ht="59.45" customHeight="1">
      <c r="A97" s="81" t="s">
        <v>101</v>
      </c>
      <c r="B97" s="59" t="s">
        <v>161</v>
      </c>
      <c r="C97" s="60">
        <v>325.27</v>
      </c>
      <c r="D97" s="61">
        <v>325.27</v>
      </c>
      <c r="E97" s="43">
        <f t="shared" si="5"/>
        <v>100</v>
      </c>
    </row>
    <row r="98" spans="1:5" s="3" customFormat="1" ht="46.9" customHeight="1" thickBot="1">
      <c r="A98" s="83" t="s">
        <v>100</v>
      </c>
      <c r="B98" s="68" t="s">
        <v>162</v>
      </c>
      <c r="C98" s="69">
        <v>1036.5050000000001</v>
      </c>
      <c r="D98" s="70">
        <v>1036.5050000000001</v>
      </c>
      <c r="E98" s="65">
        <f t="shared" si="5"/>
        <v>100</v>
      </c>
    </row>
    <row r="99" spans="1:5" ht="13.15" customHeight="1">
      <c r="A99" s="84"/>
      <c r="B99" s="25"/>
      <c r="C99" s="29"/>
      <c r="D99" s="29"/>
      <c r="E99" s="30"/>
    </row>
    <row r="100" spans="1:5" ht="13.15" customHeight="1">
      <c r="A100" s="24"/>
      <c r="B100" s="24"/>
      <c r="C100" s="31"/>
      <c r="D100" s="31"/>
      <c r="E100" s="27"/>
    </row>
  </sheetData>
  <mergeCells count="10">
    <mergeCell ref="A6:E6"/>
    <mergeCell ref="D1:E1"/>
    <mergeCell ref="A4:E4"/>
    <mergeCell ref="A2:E2"/>
    <mergeCell ref="A3:E3"/>
    <mergeCell ref="A11:A12"/>
    <mergeCell ref="B11:B12"/>
    <mergeCell ref="E11:E12"/>
    <mergeCell ref="C11:C12"/>
    <mergeCell ref="D11:D12"/>
  </mergeCells>
  <pageMargins left="0.39370078740157483" right="0.39370078740157483" top="0.39370078740157483" bottom="0.39370078740157483" header="0" footer="0"/>
  <pageSetup paperSize="9" scale="56" fitToHeight="10" orientation="portrait" r:id="rId1"/>
  <headerFooter>
    <oddFooter>Страница &amp;P</oddFooter>
    <evenFooter>&amp;R&amp;D СТР. &amp;P</evenFooter>
  </headerFooter>
  <rowBreaks count="5" manualBreakCount="5">
    <brk id="51" max="4" man="1"/>
    <brk id="61" max="4" man="1"/>
    <brk id="75" max="4" man="1"/>
    <brk id="89" max="4" man="1"/>
    <brk id="98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317M&lt;/Code&gt;&#10;  &lt;DocLink&gt;2026474&lt;/DocLink&gt;&#10;  &lt;DocName&gt;Отчет об исполнении консолидированного бюджета субъекта Российской Федерации и бюджета территориального государственного внебюджетного фонда&lt;/DocName&gt;&#10;  &lt;VariantName&gt;0503317G_20210101_%N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EF4BC24-3498-4640-B78D-3DD0BBD456A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 Коробова</dc:creator>
  <cp:lastModifiedBy>Пользователь Windows</cp:lastModifiedBy>
  <cp:lastPrinted>2023-03-03T09:22:05Z</cp:lastPrinted>
  <dcterms:created xsi:type="dcterms:W3CDTF">2022-01-19T10:57:27Z</dcterms:created>
  <dcterms:modified xsi:type="dcterms:W3CDTF">2023-03-07T08:30:23Z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консолидированного бюджета субъекта Российской Федерации и бюджета территориального государственного внебюджетного фонда</vt:lpwstr>
  </property>
  <property fmtid="{D5CDD505-2E9C-101B-9397-08002B2CF9AE}" pid="3" name="Название отчета">
    <vt:lpwstr>0503317G_20210101.xlsx</vt:lpwstr>
  </property>
  <property fmtid="{D5CDD505-2E9C-101B-9397-08002B2CF9AE}" pid="4" name="Версия клиента">
    <vt:lpwstr>20.2.0.34827 (.NET 4.7.2)</vt:lpwstr>
  </property>
  <property fmtid="{D5CDD505-2E9C-101B-9397-08002B2CF9AE}" pid="5" name="Версия базы">
    <vt:lpwstr>20.2.0.369479829</vt:lpwstr>
  </property>
  <property fmtid="{D5CDD505-2E9C-101B-9397-08002B2CF9AE}" pid="6" name="Тип сервера">
    <vt:lpwstr>MSSQL</vt:lpwstr>
  </property>
  <property fmtid="{D5CDD505-2E9C-101B-9397-08002B2CF9AE}" pid="7" name="Сервер">
    <vt:lpwstr>S</vt:lpwstr>
  </property>
  <property fmtid="{D5CDD505-2E9C-101B-9397-08002B2CF9AE}" pid="8" name="База">
    <vt:lpwstr>KSW_Smart</vt:lpwstr>
  </property>
  <property fmtid="{D5CDD505-2E9C-101B-9397-08002B2CF9AE}" pid="9" name="Пользователь">
    <vt:lpwstr>fino4302508</vt:lpwstr>
  </property>
  <property fmtid="{D5CDD505-2E9C-101B-9397-08002B2CF9AE}" pid="10" name="Шаблон">
    <vt:lpwstr>0503317G_20210101.xlt</vt:lpwstr>
  </property>
  <property fmtid="{D5CDD505-2E9C-101B-9397-08002B2CF9AE}" pid="11" name="Локальная база">
    <vt:lpwstr>не используется</vt:lpwstr>
  </property>
</Properties>
</file>